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3" firstSheet="4"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'!$A$1:$T$26</definedName>
    <definedName name="_xlnm.Print_Area" localSheetId="3">'3.2 паспорт Техсостояние ЛЭП '!$A$1:$AA$26</definedName>
    <definedName name="_xlnm.Print_Area" localSheetId="4">'3.3 паспорт описание '!$A$1:$C$32</definedName>
    <definedName name="_xlnm.Print_Area" localSheetId="5">'3.4. Паспорт надежность '!$A$1:$Z$24</definedName>
    <definedName name="_xlnm.Print_Area" localSheetId="6">'4. паспортбюджет '!$A$1:$J$26</definedName>
    <definedName name="_xlnm.Print_Area" localSheetId="8">'6.1. Паспорт сетевой график '!$A$1:$L$55</definedName>
    <definedName name="_xlnm.Print_Area" localSheetId="9">'6.2. Паспорт фин осв ввод'!$A$1:$M$68</definedName>
    <definedName name="_xlnm.Print_Area" localSheetId="10">'7. Паспорт отчет о закупке '!$A$1:$AV$25</definedName>
    <definedName name="_xlnm.Print_Area" localSheetId="11">'8. Общие сведения '!$A$1:$L$75</definedName>
  </definedNames>
  <calcPr calcId="125725"/>
</workbook>
</file>

<file path=xl/calcChain.xml><?xml version="1.0" encoding="utf-8"?>
<calcChain xmlns="http://schemas.openxmlformats.org/spreadsheetml/2006/main">
  <c r="AK87" i="14"/>
  <c r="AK83"/>
  <c r="G28" i="12"/>
  <c r="G40" s="1"/>
  <c r="G36" s="1"/>
  <c r="G29" s="1"/>
  <c r="AA27" i="11"/>
  <c r="X27"/>
  <c r="AA26"/>
  <c r="X26"/>
  <c r="AA25"/>
  <c r="X25"/>
  <c r="AC24"/>
  <c r="AB24"/>
  <c r="AA24"/>
  <c r="X24"/>
  <c r="H30" i="13"/>
  <c r="C30"/>
  <c r="AK25" i="14"/>
  <c r="C48" i="1"/>
  <c r="A12" i="12"/>
  <c r="A12" i="11"/>
  <c r="A11" i="13"/>
  <c r="A12" i="9"/>
  <c r="A12" i="14"/>
  <c r="A12" i="7"/>
  <c r="A12" i="6"/>
  <c r="A12" i="5"/>
  <c r="A11" i="4"/>
  <c r="A11" i="3"/>
  <c r="A11" i="2"/>
  <c r="L30" i="13" l="1"/>
  <c r="G20" i="12" l="1"/>
</calcChain>
</file>

<file path=xl/sharedStrings.xml><?xml version="1.0" encoding="utf-8"?>
<sst xmlns="http://schemas.openxmlformats.org/spreadsheetml/2006/main" count="1020" uniqueCount="515">
  <si>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</si>
  <si>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</si>
  <si>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</si>
  <si>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</si>
  <si>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</si>
  <si>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</si>
  <si>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</si>
  <si>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</si>
  <si>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</si>
  <si>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</si>
  <si>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</si>
  <si>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</si>
  <si>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</si>
  <si>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</si>
  <si>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</si>
  <si>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</si>
  <si>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</si>
  <si>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</si>
  <si>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</si>
  <si>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</si>
  <si>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</si>
  <si>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</si>
  <si>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</si>
  <si>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</si>
  <si>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</si>
  <si>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</si>
  <si>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</si>
  <si>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</si>
  <si>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</si>
  <si>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</si>
  <si>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</si>
  <si>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</si>
  <si>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</si>
  <si>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</si>
  <si>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</si>
  <si>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</si>
  <si>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</si>
  <si>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</si>
  <si>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</si>
  <si>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</si>
  <si>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</si>
  <si>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</si>
  <si>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</si>
  <si>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</si>
  <si>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</si>
  <si>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</si>
  <si>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</si>
  <si>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</si>
  <si>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</si>
  <si>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</si>
  <si>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</si>
  <si>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</si>
  <si>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</si>
  <si>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</si>
  <si>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</si>
  <si>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</si>
  <si>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</si>
  <si>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</si>
  <si>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</si>
  <si>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</si>
  <si>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</si>
  <si>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</si>
  <si>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</si>
  <si>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</si>
  <si>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</si>
  <si>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</si>
  <si>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</si>
  <si>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</si>
  <si>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</si>
  <si>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</si>
  <si>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</si>
  <si>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</si>
  <si>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</si>
  <si>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</si>
  <si>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</si>
  <si>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</si>
  <si>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</si>
  <si>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</si>
  <si>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</si>
  <si>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</si>
  <si>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</si>
  <si>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</si>
  <si>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</si>
  <si>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</si>
  <si>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</si>
  <si>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</si>
  <si>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</si>
  <si>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</si>
  <si>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</si>
  <si>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</si>
  <si>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</si>
  <si>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</si>
  <si>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</si>
  <si>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</si>
  <si>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</si>
  <si>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</si>
  <si>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</si>
  <si>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</si>
  <si>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</si>
  <si>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</si>
  <si>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</si>
  <si>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</si>
  <si>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</si>
  <si>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</si>
  <si>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</si>
  <si>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</si>
  <si>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</si>
  <si>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</si>
  <si>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</si>
  <si>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</si>
  <si>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</si>
  <si>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</si>
  <si>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</si>
  <si>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</si>
  <si>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</si>
  <si>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</si>
  <si>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</si>
  <si>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</si>
  <si>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</si>
  <si>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</si>
  <si>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</si>
  <si>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</si>
  <si>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</si>
  <si>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</si>
  <si>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</si>
  <si>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</si>
  <si>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</si>
  <si>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</si>
  <si>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</si>
  <si>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</si>
  <si>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</si>
  <si>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</si>
  <si>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</si>
  <si>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</si>
  <si>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</si>
  <si>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</si>
  <si>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</si>
  <si>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</si>
  <si>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</si>
  <si>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</si>
  <si>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</si>
  <si>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</si>
  <si>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</si>
  <si>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</si>
  <si>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</si>
  <si>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</si>
  <si>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</si>
  <si>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</si>
  <si>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</si>
  <si>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</si>
  <si>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</si>
  <si>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</si>
  <si>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</si>
  <si>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</si>
  <si>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</si>
  <si>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</si>
  <si>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</si>
  <si>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</si>
  <si>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</si>
  <si>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</si>
  <si>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</si>
  <si>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</si>
  <si>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</si>
  <si>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</si>
  <si>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</si>
  <si>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</si>
  <si>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</si>
  <si>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</si>
  <si>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</si>
  <si>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</si>
  <si>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</si>
  <si>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</si>
  <si>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</si>
  <si>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</si>
  <si>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</si>
  <si>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</si>
  <si>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</si>
  <si>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</si>
  <si>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</si>
  <si>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</si>
  <si>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</si>
  <si>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</si>
  <si>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</si>
  <si>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</si>
  <si>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</si>
  <si>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</si>
  <si>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</si>
  <si>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</si>
  <si>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</si>
  <si>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</si>
  <si>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</si>
  <si>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</si>
  <si>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</si>
  <si>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</si>
  <si>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</si>
  <si>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</si>
  <si>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</si>
  <si>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</si>
  <si>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</si>
  <si>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</si>
  <si>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</si>
  <si>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</si>
  <si>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</si>
  <si>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</si>
  <si>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</si>
  <si>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</si>
  <si>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</si>
  <si>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</si>
  <si>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</si>
  <si>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</si>
  <si>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</si>
  <si>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</si>
  <si>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</si>
  <si>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</si>
  <si>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</si>
  <si>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</si>
  <si>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</si>
  <si>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</si>
  <si>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</si>
  <si>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</si>
  <si>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</si>
  <si>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</si>
  <si>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</si>
  <si>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</si>
  <si>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</si>
  <si>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</si>
  <si>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</si>
  <si>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</si>
  <si>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</si>
  <si>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</si>
  <si>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</si>
  <si>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</si>
  <si>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</si>
  <si>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</si>
  <si>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</si>
  <si>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</si>
  <si>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</si>
  <si>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</si>
  <si>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</si>
  <si>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</si>
  <si>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</si>
  <si>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</si>
  <si>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</si>
  <si>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</si>
  <si>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</si>
  <si>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</si>
  <si>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</si>
  <si>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</si>
  <si>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</si>
  <si>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</si>
  <si>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</si>
  <si>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</si>
  <si>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</si>
  <si>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</si>
  <si>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</si>
  <si>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</si>
  <si>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</si>
  <si>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</si>
  <si>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</si>
  <si>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</si>
  <si>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</si>
  <si>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</si>
  <si>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</si>
  <si>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</si>
  <si>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</si>
  <si>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</si>
  <si>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</si>
  <si>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</si>
  <si>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</si>
  <si>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</si>
  <si>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</si>
  <si>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</si>
  <si>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</si>
  <si>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</si>
  <si>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</si>
  <si>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</si>
  <si>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</si>
  <si>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</si>
  <si>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</si>
  <si>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</si>
  <si>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</si>
  <si>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</si>
  <si>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</si>
  <si>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</si>
  <si>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</si>
  <si>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</si>
  <si>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</si>
  <si>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</si>
  <si>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</si>
  <si>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</si>
  <si>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</si>
  <si>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</si>
  <si>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</si>
  <si>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</si>
  <si>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</si>
  <si>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</si>
  <si>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</si>
  <si>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</si>
  <si>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</si>
  <si>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</si>
  <si>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</si>
  <si>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</si>
  <si>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</si>
  <si>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</si>
  <si>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</si>
  <si>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</si>
  <si>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</si>
  <si>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</si>
  <si>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</si>
  <si>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</si>
  <si>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</si>
  <si>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</si>
  <si>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</si>
  <si>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</si>
  <si>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</si>
  <si>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</si>
  <si>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</si>
  <si>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</si>
  <si>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</si>
  <si>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</si>
  <si>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</si>
  <si>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</si>
  <si>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</si>
  <si>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</si>
  <si>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</si>
  <si>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</si>
  <si>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</si>
  <si>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</si>
  <si>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</si>
  <si>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</si>
  <si>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</si>
  <si>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</si>
  <si>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</si>
  <si>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</si>
  <si>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</si>
  <si>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</si>
  <si>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</si>
  <si>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</si>
  <si>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</si>
  <si>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</si>
  <si>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</si>
  <si>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</si>
  <si>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</si>
  <si>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</si>
  <si>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</si>
  <si>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</si>
  <si>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</si>
  <si>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</si>
  <si>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</si>
  <si>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</si>
  <si>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</si>
  <si>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</si>
  <si>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</si>
  <si>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</si>
  <si>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</si>
  <si>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</si>
  <si>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</si>
  <si>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</si>
  <si>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</si>
  <si>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</si>
  <si>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</si>
  <si>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</si>
  <si>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</si>
  <si>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</si>
  <si>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</si>
  <si>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</si>
  <si>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</si>
  <si>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</si>
  <si>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</si>
  <si>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</si>
  <si>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</si>
  <si>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</si>
  <si>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</si>
  <si>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</si>
  <si>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</si>
  <si>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</si>
  <si>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</si>
  <si>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</si>
  <si>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</si>
  <si>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</si>
  <si>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</si>
  <si>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</si>
  <si>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</si>
  <si>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</si>
  <si>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</si>
  <si>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</si>
  <si>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</si>
  <si>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</si>
  <si>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</si>
  <si>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</si>
  <si>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</si>
  <si>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</si>
  <si>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</si>
  <si>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</si>
  <si>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</si>
  <si>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</si>
  <si>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</si>
  <si>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</si>
  <si>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</si>
  <si>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</si>
  <si>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</si>
  <si>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</si>
  <si>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</si>
  <si>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</si>
  <si>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</si>
  <si>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</si>
  <si>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</si>
  <si>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</si>
  <si>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</si>
  <si>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</si>
  <si>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</si>
  <si>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</si>
  <si>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</si>
  <si>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</si>
  <si>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</si>
  <si>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</si>
  <si>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</si>
  <si>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</si>
  <si>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</si>
  <si>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</si>
  <si>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</si>
  <si>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</si>
  <si>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</si>
  <si>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</si>
  <si>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</si>
  <si>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</si>
  <si>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</si>
  <si>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</si>
  <si>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</si>
  <si>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</si>
  <si>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</si>
  <si>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</si>
  <si>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</si>
  <si>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</si>
  <si>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</si>
  <si>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</si>
  <si>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</si>
  <si>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</si>
  <si>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</si>
  <si>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</si>
  <si>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</si>
  <si>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</si>
  <si>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</si>
  <si>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</si>
  <si>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</si>
  <si>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</si>
  <si>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</si>
  <si>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</si>
  <si>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</si>
  <si>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</si>
  <si>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</si>
  <si>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</si>
  <si>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</si>
  <si>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</si>
  <si>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</si>
  <si>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</si>
  <si>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</si>
  <si>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</si>
  <si>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</si>
  <si>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</si>
  <si>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</si>
  <si>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</si>
  <si>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</si>
  <si>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</si>
  <si>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</si>
  <si>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</si>
  <si>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</si>
  <si>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</si>
  <si>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</si>
  <si>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 xml:space="preserve">Замена силового трансформатораТМ-400/6/0,4 на ТМГ 400/6/04 </t>
  </si>
  <si>
    <t>Реконструкция КТП-28 г. Заполярный (замена силового трансформатора ТМ-400/6/0,4 на ТМГ-400/6/04 )</t>
  </si>
  <si>
    <t>РРеконструкция КТП-28 г. Заполярный (замена силового трансформатора ТМ-400/6/0,4 на ТМГ-400/6/04 )</t>
  </si>
  <si>
    <t xml:space="preserve">Реконструкция КТП-28 (замена трансформатора ТМ-400/6/0,4 на ТМГ-400/6/0,4) позволит повысить надежность электроснабжения потребителей </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</si>
  <si>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КТП-28, исключает возможные перебои в подаче электроэнергии. </t>
  </si>
  <si>
    <t xml:space="preserve"> Силовойтрансформатор ТМ-400/6/0,4, установленный в трансформаторной подстанции КТП-28 , обеспечивающий электроснабжение г. Заполярный, находится в эксплуатации 42 года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ТМ-400/6/0,4 на  современный и высокоэффективный ТМГ-400/6/0,4.</t>
  </si>
  <si>
    <t>Реконструкция КТП-28г. Заполярный (замена силового трансформатора ТМ-400/6/0,4 на ТМГ-400/6/04 )</t>
  </si>
  <si>
    <t>Печенгский район, г. Заполярный</t>
  </si>
  <si>
    <t xml:space="preserve"> по состоянию на 01.01.2016</t>
  </si>
  <si>
    <t>по состоянию на 01.01.2015</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</si>
  <si>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</si>
  <si>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</si>
  <si>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</si>
  <si>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</si>
  <si>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Н_ПрЗ_КТП28_111232.04</t>
  </si>
  <si>
    <t>Реализация мероприятий по реконструкции КТП-28 позволит обеспечить надежное и качественное электроснабжение потребителей электроэнергии, подключенных от КТП-28, исключает возможные перерывы в электроснабжении.</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</si>
  <si>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</si>
  <si>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</si>
  <si>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А.С. Стахов</t>
  </si>
  <si>
    <t>Трансформатор силовой масляный</t>
  </si>
  <si>
    <t>Т-1</t>
  </si>
  <si>
    <t>КТП-28</t>
  </si>
  <si>
    <t>ТМШ-320/6/0,4</t>
  </si>
  <si>
    <t>ТМГ 11 400/6/0,4 У/Ун-0 УХЛ1 с контактными зажимами</t>
  </si>
  <si>
    <t>введен в эксплуатацию</t>
  </si>
  <si>
    <t>З</t>
  </si>
  <si>
    <t>Филиал "Заполярная горэлектросеть"</t>
  </si>
  <si>
    <t>Услуги по передаче электрической энергии</t>
  </si>
  <si>
    <t>товарно-материальные ценности</t>
  </si>
  <si>
    <t>АО "МЭС"</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</si>
  <si>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</si>
  <si>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</si>
  <si>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</si>
  <si>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</si>
  <si>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</si>
  <si>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</si>
  <si>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</si>
  <si>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</si>
  <si>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</si>
  <si>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</si>
  <si>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ООО "ЭЛТКОМ"</t>
  </si>
  <si>
    <t>август 2017г</t>
  </si>
  <si>
    <t>Трансформатор ТМГ11 400/6/0,4 У/Ун-0 УХЛ1 с контактными зажимами - 1 шт.</t>
  </si>
  <si>
    <t>Договор поставки №99-17-429 от 20.04.2017</t>
  </si>
  <si>
    <t>Р: ввод -  0,4 МВА ( в т.ч. прирост Р- 0 МВА)</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</si>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</sst>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9" formatCode="#,##0.000"/>
    <numFmt numFmtId="170" formatCode="#,##0_ ;\-#,##0\ "/>
    <numFmt numFmtId="171" formatCode="_-* #,##0.00\ _р_._-;\-* #,##0.00\ _р_._-;_-* &quot;-&quot;??\ _р_._-;_-@_-"/>
    <numFmt numFmtId="172"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0" fontId="49" fillId="0" borderId="0" applyFont="0" applyFill="0" applyBorder="0" applyAlignment="0" applyProtection="0"/>
    <xf numFmtId="171" fontId="10" fillId="0" borderId="0" applyFont="0" applyFill="0" applyBorder="0" applyAlignment="0" applyProtection="0"/>
    <xf numFmtId="0" fontId="55" fillId="4" borderId="0" applyNumberFormat="0" applyBorder="0" applyAlignment="0" applyProtection="0"/>
  </cellStyleXfs>
  <cellXfs count="3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69" fontId="14" fillId="0" borderId="5" xfId="3" applyNumberFormat="1" applyFont="1" applyFill="1" applyBorder="1" applyAlignment="1">
      <alignment horizontal="center" vertical="center" wrapText="1"/>
    </xf>
    <xf numFmtId="169" fontId="12" fillId="0" borderId="5" xfId="3" applyNumberFormat="1" applyFont="1" applyBorder="1" applyAlignment="1">
      <alignment horizontal="center" vertical="center"/>
    </xf>
    <xf numFmtId="169"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69"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2" fillId="0" borderId="5"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0" fillId="0" borderId="0" xfId="0" applyAlignment="1"/>
    <xf numFmtId="0" fontId="1" fillId="0" borderId="0" xfId="0" applyFont="1" applyBorder="1" applyAlignment="1">
      <alignment horizontal="lef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69"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69" fontId="1" fillId="0" borderId="0" xfId="0" applyNumberFormat="1" applyFont="1" applyFill="1" applyBorder="1" applyAlignment="1">
      <alignment horizontal="left" wrapText="1"/>
    </xf>
    <xf numFmtId="1" fontId="1" fillId="0" borderId="54" xfId="0" applyNumberFormat="1" applyFont="1" applyBorder="1" applyAlignment="1">
      <alignment horizontal="left" wrapText="1"/>
    </xf>
    <xf numFmtId="0" fontId="1" fillId="0" borderId="54" xfId="0" applyFont="1" applyBorder="1" applyAlignment="1">
      <alignment horizontal="left" wrapText="1"/>
    </xf>
    <xf numFmtId="169" fontId="1" fillId="0" borderId="54" xfId="0" applyNumberFormat="1" applyFont="1" applyFill="1" applyBorder="1" applyAlignment="1">
      <alignment horizontal="left" wrapText="1"/>
    </xf>
    <xf numFmtId="0" fontId="0" fillId="0" borderId="0" xfId="0" applyBorder="1" applyAlignment="1">
      <alignment horizontal="left"/>
    </xf>
    <xf numFmtId="0" fontId="1" fillId="24" borderId="2" xfId="0" applyFont="1" applyFill="1" applyBorder="1" applyAlignment="1">
      <alignment horizontal="center" wrapText="1"/>
    </xf>
    <xf numFmtId="0" fontId="1" fillId="0" borderId="0" xfId="0" applyFont="1" applyBorder="1" applyAlignment="1">
      <alignment horizontal="left"/>
    </xf>
    <xf numFmtId="0" fontId="0" fillId="0" borderId="54" xfId="0" applyBorder="1" applyAlignment="1">
      <alignment horizontal="left"/>
    </xf>
    <xf numFmtId="0" fontId="1" fillId="0" borderId="54" xfId="0" applyFont="1" applyBorder="1" applyAlignment="1">
      <alignment horizontal="left"/>
    </xf>
    <xf numFmtId="0" fontId="1" fillId="0" borderId="0" xfId="0" applyFont="1" applyAlignment="1">
      <alignment horizontal="right"/>
    </xf>
    <xf numFmtId="172" fontId="1" fillId="0" borderId="0" xfId="0" applyNumberFormat="1" applyFont="1" applyFill="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46" xfId="0" applyFont="1" applyBorder="1" applyAlignment="1">
      <alignment horizontal="center" wrapText="1"/>
    </xf>
    <xf numFmtId="1" fontId="1" fillId="0" borderId="46" xfId="0" applyNumberFormat="1" applyFont="1" applyBorder="1" applyAlignment="1">
      <alignment horizontal="center" vertical="center" wrapText="1"/>
    </xf>
    <xf numFmtId="166" fontId="1" fillId="0" borderId="46" xfId="0" applyNumberFormat="1" applyFont="1" applyBorder="1" applyAlignment="1">
      <alignment horizontal="center" vertical="center" wrapText="1"/>
    </xf>
    <xf numFmtId="0" fontId="1" fillId="0" borderId="46" xfId="0" applyFont="1" applyBorder="1" applyAlignment="1">
      <alignment horizontal="center" vertical="center" wrapText="1"/>
    </xf>
    <xf numFmtId="0" fontId="2" fillId="0" borderId="46" xfId="0" applyFont="1" applyBorder="1" applyAlignment="1">
      <alignment horizontal="center" vertical="center" wrapText="1"/>
    </xf>
    <xf numFmtId="14" fontId="1" fillId="0" borderId="46" xfId="0" applyNumberFormat="1" applyFont="1" applyBorder="1" applyAlignment="1">
      <alignment horizontal="center" vertical="center" wrapText="1"/>
    </xf>
    <xf numFmtId="0" fontId="1" fillId="0" borderId="5" xfId="0" applyFont="1" applyBorder="1" applyAlignment="1">
      <alignment horizontal="center" vertical="center" wrapText="1"/>
    </xf>
    <xf numFmtId="166" fontId="1" fillId="0" borderId="5" xfId="0" applyNumberFormat="1" applyFont="1" applyBorder="1" applyAlignment="1">
      <alignment horizontal="center" vertical="center" wrapText="1"/>
    </xf>
    <xf numFmtId="0" fontId="0" fillId="0" borderId="0" xfId="0" applyAlignment="1">
      <alignment horizontal="center" vertical="center" wrapText="1"/>
    </xf>
    <xf numFmtId="0" fontId="1" fillId="0" borderId="1" xfId="0" applyFont="1" applyBorder="1" applyAlignment="1">
      <alignment horizontal="left"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172"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4" fontId="30" fillId="0" borderId="5" xfId="7" applyNumberFormat="1"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1" xfId="0" applyFont="1" applyBorder="1" applyAlignment="1">
      <alignment horizontal="left" vertical="center" wrapText="1"/>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17" fontId="1" fillId="0" borderId="11" xfId="0"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46" xfId="0" applyFont="1" applyBorder="1" applyAlignment="1">
      <alignment horizontal="center" wrapText="1"/>
    </xf>
    <xf numFmtId="166" fontId="1" fillId="0" borderId="43" xfId="0" applyNumberFormat="1" applyFont="1" applyFill="1" applyBorder="1" applyAlignment="1">
      <alignment horizontal="center" wrapText="1"/>
    </xf>
    <xf numFmtId="166" fontId="1" fillId="0" borderId="45" xfId="0" applyNumberFormat="1" applyFont="1" applyFill="1" applyBorder="1" applyAlignment="1">
      <alignment horizontal="center" wrapText="1"/>
    </xf>
    <xf numFmtId="166" fontId="1" fillId="0" borderId="44" xfId="0" applyNumberFormat="1" applyFont="1" applyFill="1" applyBorder="1" applyAlignment="1">
      <alignment horizontal="center" wrapText="1"/>
    </xf>
    <xf numFmtId="0" fontId="1" fillId="0" borderId="55"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46" xfId="0" applyNumberFormat="1" applyFont="1" applyBorder="1" applyAlignment="1">
      <alignment horizontal="center" wrapText="1"/>
    </xf>
    <xf numFmtId="166" fontId="1" fillId="0" borderId="46" xfId="0" applyNumberFormat="1" applyFont="1" applyBorder="1" applyAlignment="1">
      <alignment horizontal="center" vertical="center" wrapText="1"/>
    </xf>
    <xf numFmtId="1" fontId="1" fillId="0" borderId="46"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14" fontId="1" fillId="0" borderId="46" xfId="0" applyNumberFormat="1" applyFont="1" applyBorder="1" applyAlignment="1">
      <alignment horizontal="center" wrapText="1"/>
    </xf>
    <xf numFmtId="0" fontId="1" fillId="0" borderId="56"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5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0" xfId="0" applyFont="1" applyAlignment="1">
      <alignment horizontal="center" vertical="center" wrapText="1"/>
    </xf>
    <xf numFmtId="0" fontId="1" fillId="0" borderId="50"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205056"/>
        <c:axId val="74206592"/>
      </c:lineChart>
      <c:catAx>
        <c:axId val="74205056"/>
        <c:scaling>
          <c:orientation val="minMax"/>
        </c:scaling>
        <c:axPos val="b"/>
        <c:numFmt formatCode="General" sourceLinked="1"/>
        <c:tickLblPos val="nextTo"/>
        <c:crossAx val="74206592"/>
        <c:crosses val="autoZero"/>
        <c:auto val="1"/>
        <c:lblAlgn val="ctr"/>
        <c:lblOffset val="100"/>
      </c:catAx>
      <c:valAx>
        <c:axId val="74206592"/>
        <c:scaling>
          <c:orientation val="minMax"/>
        </c:scaling>
        <c:axPos val="l"/>
        <c:majorGridlines/>
        <c:numFmt formatCode="General" sourceLinked="1"/>
        <c:tickLblPos val="nextTo"/>
        <c:txPr>
          <a:bodyPr/>
          <a:lstStyle/>
          <a:p>
            <a:pPr>
              <a:defRPr sz="700"/>
            </a:pPr>
            <a:endParaRPr lang="ru-RU"/>
          </a:p>
        </c:txPr>
        <c:crossAx val="7420505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4"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45" t="s">
        <v>481</v>
      </c>
    </row>
    <row r="2" spans="1:3" s="1" customFormat="1" ht="15.95" customHeight="1">
      <c r="C2" s="145" t="s">
        <v>1</v>
      </c>
    </row>
    <row r="3" spans="1:3" s="1" customFormat="1" ht="15.95" customHeight="1">
      <c r="C3" s="145" t="s">
        <v>464</v>
      </c>
    </row>
    <row r="5" spans="1:3" s="1" customFormat="1" ht="15.95" customHeight="1">
      <c r="A5" s="167" t="s">
        <v>416</v>
      </c>
      <c r="B5" s="167"/>
      <c r="C5" s="167"/>
    </row>
    <row r="7" spans="1:3" s="1" customFormat="1" ht="18.95" customHeight="1">
      <c r="A7" s="168" t="s">
        <v>3</v>
      </c>
      <c r="B7" s="168"/>
      <c r="C7" s="168"/>
    </row>
    <row r="9" spans="1:3" s="1" customFormat="1" ht="15.95" customHeight="1">
      <c r="A9" s="167" t="s">
        <v>462</v>
      </c>
      <c r="B9" s="167"/>
      <c r="C9" s="167"/>
    </row>
    <row r="10" spans="1:3" s="1" customFormat="1" ht="15.95" customHeight="1">
      <c r="A10" s="165" t="s">
        <v>4</v>
      </c>
      <c r="B10" s="165"/>
      <c r="C10" s="165"/>
    </row>
    <row r="12" spans="1:3" s="1" customFormat="1" ht="15.95" customHeight="1">
      <c r="A12" s="167" t="s">
        <v>483</v>
      </c>
      <c r="B12" s="167"/>
      <c r="C12" s="167"/>
    </row>
    <row r="13" spans="1:3" s="1" customFormat="1" ht="15.95" customHeight="1">
      <c r="A13" s="165" t="s">
        <v>5</v>
      </c>
      <c r="B13" s="165"/>
      <c r="C13" s="165"/>
    </row>
    <row r="15" spans="1:3" s="1" customFormat="1" ht="32.1" customHeight="1">
      <c r="A15" s="164" t="s">
        <v>470</v>
      </c>
      <c r="B15" s="164"/>
      <c r="C15" s="164"/>
    </row>
    <row r="16" spans="1:3" s="1" customFormat="1" ht="15.95" customHeight="1">
      <c r="A16" s="165" t="s">
        <v>6</v>
      </c>
      <c r="B16" s="165"/>
      <c r="C16" s="165"/>
    </row>
    <row r="18" spans="1:3" s="1" customFormat="1" ht="18.95" customHeight="1">
      <c r="A18" s="166" t="s">
        <v>7</v>
      </c>
      <c r="B18" s="166"/>
      <c r="C18" s="166"/>
    </row>
    <row r="20" spans="1:3" s="1" customFormat="1" ht="15.95" customHeight="1">
      <c r="A20" s="34" t="s">
        <v>8</v>
      </c>
      <c r="B20" s="35" t="s">
        <v>9</v>
      </c>
      <c r="C20" s="35" t="s">
        <v>10</v>
      </c>
    </row>
    <row r="21" spans="1:3" s="1" customFormat="1" ht="15.95" customHeight="1">
      <c r="A21" s="36">
        <v>1</v>
      </c>
      <c r="B21" s="36">
        <v>2</v>
      </c>
      <c r="C21" s="36">
        <v>3</v>
      </c>
    </row>
    <row r="22" spans="1:3" s="1" customFormat="1" ht="41.25" customHeight="1">
      <c r="A22" s="37">
        <v>1</v>
      </c>
      <c r="B22" s="34" t="s">
        <v>11</v>
      </c>
      <c r="C22" s="40" t="s">
        <v>418</v>
      </c>
    </row>
    <row r="23" spans="1:3" s="1" customFormat="1" ht="84" customHeight="1">
      <c r="A23" s="37">
        <v>2</v>
      </c>
      <c r="B23" s="34" t="s">
        <v>12</v>
      </c>
      <c r="C23" s="147" t="s">
        <v>484</v>
      </c>
    </row>
    <row r="24" spans="1:3" ht="15.95" customHeight="1">
      <c r="A24" s="34"/>
      <c r="B24" s="34"/>
      <c r="C24" s="34"/>
    </row>
    <row r="25" spans="1:3" s="1" customFormat="1" ht="48" customHeight="1">
      <c r="A25" s="37">
        <v>3</v>
      </c>
      <c r="B25" s="34" t="s">
        <v>13</v>
      </c>
      <c r="C25" s="34"/>
    </row>
    <row r="26" spans="1:3" s="1" customFormat="1" ht="32.1" customHeight="1">
      <c r="A26" s="37">
        <v>4</v>
      </c>
      <c r="B26" s="34" t="s">
        <v>14</v>
      </c>
      <c r="C26" s="34" t="s">
        <v>407</v>
      </c>
    </row>
    <row r="27" spans="1:3" s="1" customFormat="1" ht="48" customHeight="1">
      <c r="A27" s="37">
        <v>5</v>
      </c>
      <c r="B27" s="34" t="s">
        <v>15</v>
      </c>
      <c r="C27" s="34" t="s">
        <v>476</v>
      </c>
    </row>
    <row r="28" spans="1:3" s="1" customFormat="1" ht="15.95" customHeight="1">
      <c r="A28" s="37">
        <v>6</v>
      </c>
      <c r="B28" s="34" t="s">
        <v>16</v>
      </c>
      <c r="C28" s="34" t="s">
        <v>17</v>
      </c>
    </row>
    <row r="29" spans="1:3" s="1" customFormat="1" ht="32.1" customHeight="1">
      <c r="A29" s="37">
        <v>7</v>
      </c>
      <c r="B29" s="34" t="s">
        <v>18</v>
      </c>
      <c r="C29" s="34" t="s">
        <v>17</v>
      </c>
    </row>
    <row r="30" spans="1:3" s="1" customFormat="1" ht="32.1" customHeight="1">
      <c r="A30" s="37">
        <v>8</v>
      </c>
      <c r="B30" s="34" t="s">
        <v>19</v>
      </c>
      <c r="C30" s="34" t="s">
        <v>17</v>
      </c>
    </row>
    <row r="31" spans="1:3" s="1" customFormat="1" ht="32.1" customHeight="1">
      <c r="A31" s="37">
        <v>9</v>
      </c>
      <c r="B31" s="34" t="s">
        <v>20</v>
      </c>
      <c r="C31" s="34" t="s">
        <v>17</v>
      </c>
    </row>
    <row r="32" spans="1:3" s="1" customFormat="1" ht="32.1" customHeight="1">
      <c r="A32" s="37">
        <v>10</v>
      </c>
      <c r="B32" s="34" t="s">
        <v>21</v>
      </c>
      <c r="C32" s="34" t="s">
        <v>17</v>
      </c>
    </row>
    <row r="33" spans="1:3" s="1" customFormat="1" ht="78.95" customHeight="1">
      <c r="A33" s="37">
        <v>11</v>
      </c>
      <c r="B33" s="34" t="s">
        <v>22</v>
      </c>
      <c r="C33" s="34" t="s">
        <v>23</v>
      </c>
    </row>
    <row r="34" spans="1:3" s="1" customFormat="1" ht="78.95" customHeight="1">
      <c r="A34" s="37">
        <v>12</v>
      </c>
      <c r="B34" s="34" t="s">
        <v>24</v>
      </c>
      <c r="C34" s="34" t="s">
        <v>17</v>
      </c>
    </row>
    <row r="35" spans="1:3" s="1" customFormat="1" ht="48" customHeight="1">
      <c r="A35" s="37">
        <v>13</v>
      </c>
      <c r="B35" s="34" t="s">
        <v>25</v>
      </c>
      <c r="C35" s="34" t="s">
        <v>17</v>
      </c>
    </row>
    <row r="36" spans="1:3" s="1" customFormat="1" ht="32.1" customHeight="1">
      <c r="A36" s="37">
        <v>14</v>
      </c>
      <c r="B36" s="34" t="s">
        <v>26</v>
      </c>
      <c r="C36" s="41" t="s">
        <v>17</v>
      </c>
    </row>
    <row r="37" spans="1:3" s="1" customFormat="1" ht="15.95" customHeight="1">
      <c r="A37" s="37">
        <v>15</v>
      </c>
      <c r="B37" s="34" t="s">
        <v>28</v>
      </c>
      <c r="C37" s="42" t="s">
        <v>383</v>
      </c>
    </row>
    <row r="38" spans="1:3" s="1" customFormat="1" ht="15.95" customHeight="1">
      <c r="A38" s="37">
        <v>16</v>
      </c>
      <c r="B38" s="34" t="s">
        <v>29</v>
      </c>
      <c r="C38" s="34" t="s">
        <v>383</v>
      </c>
    </row>
    <row r="39" spans="1:3" ht="0.75" customHeight="1">
      <c r="A39" s="34"/>
      <c r="B39" s="34"/>
      <c r="C39" s="34"/>
    </row>
    <row r="40" spans="1:3" s="1" customFormat="1" ht="156.75" customHeight="1">
      <c r="A40" s="37">
        <v>17</v>
      </c>
      <c r="B40" s="34" t="s">
        <v>30</v>
      </c>
      <c r="C40" s="161" t="s">
        <v>514</v>
      </c>
    </row>
    <row r="41" spans="1:3" s="1" customFormat="1" ht="95.1" customHeight="1">
      <c r="A41" s="37">
        <v>18</v>
      </c>
      <c r="B41" s="34" t="s">
        <v>31</v>
      </c>
      <c r="C41" s="34" t="s">
        <v>23</v>
      </c>
    </row>
    <row r="42" spans="1:3" s="1" customFormat="1" ht="63" customHeight="1">
      <c r="A42" s="37">
        <v>19</v>
      </c>
      <c r="B42" s="34" t="s">
        <v>32</v>
      </c>
      <c r="C42" s="34" t="s">
        <v>33</v>
      </c>
    </row>
    <row r="43" spans="1:3" s="1" customFormat="1" ht="158.1" customHeight="1">
      <c r="A43" s="37">
        <v>20</v>
      </c>
      <c r="B43" s="34" t="s">
        <v>34</v>
      </c>
      <c r="C43" s="34" t="s">
        <v>384</v>
      </c>
    </row>
    <row r="44" spans="1:3" s="1" customFormat="1" ht="78.95" customHeight="1">
      <c r="A44" s="37">
        <v>21</v>
      </c>
      <c r="B44" s="34" t="s">
        <v>35</v>
      </c>
      <c r="C44" s="48" t="s">
        <v>408</v>
      </c>
    </row>
    <row r="45" spans="1:3" s="1" customFormat="1" ht="78.95" customHeight="1">
      <c r="A45" s="37">
        <v>22</v>
      </c>
      <c r="B45" s="34" t="s">
        <v>36</v>
      </c>
      <c r="C45" s="42" t="s">
        <v>408</v>
      </c>
    </row>
    <row r="46" spans="1:3" s="1" customFormat="1" ht="78.95" customHeight="1">
      <c r="A46" s="37">
        <v>23</v>
      </c>
      <c r="B46" s="34" t="s">
        <v>37</v>
      </c>
      <c r="C46" s="42" t="s">
        <v>408</v>
      </c>
    </row>
    <row r="47" spans="1:3" ht="15.95" customHeight="1">
      <c r="A47" s="34"/>
      <c r="B47" s="34"/>
      <c r="C47" s="34"/>
    </row>
    <row r="48" spans="1:3" s="1" customFormat="1" ht="48" customHeight="1">
      <c r="A48" s="37">
        <v>24</v>
      </c>
      <c r="B48" s="147" t="s">
        <v>485</v>
      </c>
      <c r="C48" s="85">
        <f>C49*1.18</f>
        <v>0.23149999919999997</v>
      </c>
    </row>
    <row r="49" spans="1:3" s="1" customFormat="1" ht="48" customHeight="1">
      <c r="A49" s="132">
        <v>25</v>
      </c>
      <c r="B49" s="133" t="s">
        <v>486</v>
      </c>
      <c r="C49" s="134">
        <v>0.19618643999999999</v>
      </c>
    </row>
    <row r="50" spans="1:3" s="1" customFormat="1" ht="15.75" customHeight="1">
      <c r="A50" s="137"/>
      <c r="B50" s="138"/>
      <c r="C50" s="139"/>
    </row>
    <row r="51" spans="1:3" s="1" customFormat="1" ht="15.75" customHeight="1">
      <c r="A51" s="135"/>
      <c r="B51" s="131"/>
      <c r="C51" s="136"/>
    </row>
    <row r="52" spans="1:3" s="1" customFormat="1" ht="15.75" customHeight="1">
      <c r="A52" s="162" t="s">
        <v>482</v>
      </c>
      <c r="B52" s="163"/>
      <c r="C52" s="146" t="s">
        <v>487</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theme="9"/>
    <pageSetUpPr fitToPage="1"/>
  </sheetPr>
  <dimension ref="A1:P92"/>
  <sheetViews>
    <sheetView topLeftCell="A10" zoomScale="85" zoomScaleNormal="85" zoomScaleSheetLayoutView="85" workbookViewId="0">
      <selection activeCell="N61" sqref="N61"/>
    </sheetView>
  </sheetViews>
  <sheetFormatPr defaultRowHeight="15.75"/>
  <cols>
    <col min="1" max="1" width="9.140625" style="50"/>
    <col min="2" max="2" width="57.85546875" style="50" customWidth="1"/>
    <col min="3" max="3" width="11.42578125" style="50" customWidth="1"/>
    <col min="4" max="4" width="17.85546875" style="50" customWidth="1"/>
    <col min="5" max="5" width="16.42578125" style="50" customWidth="1"/>
    <col min="6" max="6" width="15.85546875" style="50" customWidth="1"/>
    <col min="7" max="7" width="10.5703125" style="49" customWidth="1"/>
    <col min="8" max="8" width="6.5703125" style="49" customWidth="1"/>
    <col min="9" max="9" width="5.42578125" style="49" customWidth="1"/>
    <col min="10" max="10" width="8.140625" style="49" customWidth="1"/>
    <col min="11" max="11" width="6.140625" style="49" customWidth="1"/>
    <col min="12" max="12" width="11.42578125" style="50" customWidth="1"/>
    <col min="13" max="13" width="14.7109375" style="50" customWidth="1"/>
    <col min="14" max="16384" width="9.140625" style="50"/>
  </cols>
  <sheetData>
    <row r="1" spans="1:13" ht="18.75">
      <c r="A1" s="49"/>
      <c r="B1" s="49"/>
      <c r="C1" s="49"/>
      <c r="D1" s="49"/>
      <c r="E1" s="49"/>
      <c r="F1" s="49"/>
      <c r="M1" s="51" t="s">
        <v>481</v>
      </c>
    </row>
    <row r="2" spans="1:13" ht="18.75">
      <c r="A2" s="49"/>
      <c r="B2" s="49"/>
      <c r="C2" s="49"/>
      <c r="D2" s="49"/>
      <c r="E2" s="49"/>
      <c r="F2" s="49"/>
      <c r="M2" s="52" t="s">
        <v>1</v>
      </c>
    </row>
    <row r="3" spans="1:13" ht="18.75">
      <c r="A3" s="49"/>
      <c r="B3" s="49"/>
      <c r="C3" s="49"/>
      <c r="D3" s="49"/>
      <c r="E3" s="49"/>
      <c r="F3" s="49"/>
      <c r="M3" s="52" t="s">
        <v>464</v>
      </c>
    </row>
    <row r="4" spans="1:13" ht="18.75" customHeight="1">
      <c r="A4" s="245" t="s">
        <v>416</v>
      </c>
      <c r="B4" s="245"/>
      <c r="C4" s="245"/>
      <c r="D4" s="245"/>
      <c r="E4" s="245"/>
      <c r="F4" s="245"/>
      <c r="G4" s="245"/>
      <c r="H4" s="245"/>
      <c r="I4" s="245"/>
      <c r="J4" s="245"/>
      <c r="K4" s="245"/>
      <c r="L4" s="245"/>
      <c r="M4" s="245"/>
    </row>
    <row r="5" spans="1:13" ht="18.75">
      <c r="A5" s="49"/>
      <c r="B5" s="49"/>
      <c r="C5" s="49"/>
      <c r="D5" s="49"/>
      <c r="E5" s="49"/>
      <c r="F5" s="49"/>
      <c r="M5" s="52"/>
    </row>
    <row r="6" spans="1:13" ht="18.75">
      <c r="A6" s="246" t="s">
        <v>419</v>
      </c>
      <c r="B6" s="246"/>
      <c r="C6" s="246"/>
      <c r="D6" s="246"/>
      <c r="E6" s="246"/>
      <c r="F6" s="246"/>
      <c r="G6" s="246"/>
      <c r="H6" s="246"/>
      <c r="I6" s="246"/>
      <c r="J6" s="246"/>
      <c r="K6" s="246"/>
      <c r="L6" s="246"/>
      <c r="M6" s="246"/>
    </row>
    <row r="7" spans="1:13" ht="18.75">
      <c r="A7" s="53"/>
      <c r="B7" s="53"/>
      <c r="C7" s="53"/>
      <c r="D7" s="53"/>
      <c r="E7" s="53"/>
      <c r="F7" s="53"/>
      <c r="G7" s="53"/>
      <c r="H7" s="53"/>
      <c r="I7" s="53"/>
      <c r="J7" s="54"/>
      <c r="K7" s="54"/>
      <c r="L7" s="54"/>
      <c r="M7" s="54"/>
    </row>
    <row r="8" spans="1:13" ht="18.75">
      <c r="A8" s="246" t="s">
        <v>462</v>
      </c>
      <c r="B8" s="246"/>
      <c r="C8" s="246"/>
      <c r="D8" s="246"/>
      <c r="E8" s="246"/>
      <c r="F8" s="246"/>
      <c r="G8" s="246"/>
      <c r="H8" s="246"/>
      <c r="I8" s="246"/>
      <c r="J8" s="246"/>
      <c r="K8" s="246"/>
      <c r="L8" s="246"/>
      <c r="M8" s="246"/>
    </row>
    <row r="9" spans="1:13" ht="18.75" customHeight="1">
      <c r="A9" s="242" t="s">
        <v>420</v>
      </c>
      <c r="B9" s="242"/>
      <c r="C9" s="242"/>
      <c r="D9" s="242"/>
      <c r="E9" s="242"/>
      <c r="F9" s="242"/>
      <c r="G9" s="242"/>
      <c r="H9" s="242"/>
      <c r="I9" s="242"/>
      <c r="J9" s="242"/>
      <c r="K9" s="242"/>
      <c r="L9" s="242"/>
      <c r="M9" s="242"/>
    </row>
    <row r="10" spans="1:13" ht="18.75">
      <c r="A10" s="53"/>
      <c r="B10" s="53"/>
      <c r="C10" s="53"/>
      <c r="D10" s="53"/>
      <c r="E10" s="53"/>
      <c r="F10" s="53"/>
      <c r="G10" s="53"/>
      <c r="H10" s="53"/>
      <c r="I10" s="53"/>
      <c r="J10" s="54"/>
      <c r="K10" s="54"/>
      <c r="L10" s="54"/>
      <c r="M10" s="54"/>
    </row>
    <row r="11" spans="1:13" ht="18.75">
      <c r="A11" s="246" t="str">
        <f>'1. паспорт местоположение '!A12:C12</f>
        <v>Н_ПрЗ_КТП28_111232.04</v>
      </c>
      <c r="B11" s="246"/>
      <c r="C11" s="246"/>
      <c r="D11" s="246"/>
      <c r="E11" s="246"/>
      <c r="F11" s="246"/>
      <c r="G11" s="246"/>
      <c r="H11" s="246"/>
      <c r="I11" s="246"/>
      <c r="J11" s="246"/>
      <c r="K11" s="246"/>
      <c r="L11" s="246"/>
      <c r="M11" s="246"/>
    </row>
    <row r="12" spans="1:13">
      <c r="A12" s="242" t="s">
        <v>421</v>
      </c>
      <c r="B12" s="242"/>
      <c r="C12" s="242"/>
      <c r="D12" s="242"/>
      <c r="E12" s="242"/>
      <c r="F12" s="242"/>
      <c r="G12" s="242"/>
      <c r="H12" s="242"/>
      <c r="I12" s="242"/>
      <c r="J12" s="242"/>
      <c r="K12" s="242"/>
      <c r="L12" s="242"/>
      <c r="M12" s="242"/>
    </row>
    <row r="13" spans="1:13" ht="16.5" customHeight="1">
      <c r="A13" s="55"/>
      <c r="B13" s="55"/>
      <c r="C13" s="55"/>
      <c r="D13" s="55"/>
      <c r="E13" s="55"/>
      <c r="F13" s="55"/>
      <c r="G13" s="55"/>
      <c r="H13" s="55"/>
      <c r="I13" s="55"/>
      <c r="J13" s="56"/>
      <c r="K13" s="56"/>
      <c r="L13" s="56"/>
      <c r="M13" s="56"/>
    </row>
    <row r="14" spans="1:13" ht="39.75" customHeight="1">
      <c r="A14" s="261" t="s">
        <v>471</v>
      </c>
      <c r="B14" s="261"/>
      <c r="C14" s="261"/>
      <c r="D14" s="261"/>
      <c r="E14" s="261"/>
      <c r="F14" s="261"/>
      <c r="G14" s="261"/>
      <c r="H14" s="261"/>
      <c r="I14" s="261"/>
      <c r="J14" s="261"/>
      <c r="K14" s="261"/>
      <c r="L14" s="261"/>
      <c r="M14" s="261"/>
    </row>
    <row r="15" spans="1:13" ht="15.75" customHeight="1">
      <c r="A15" s="242" t="s">
        <v>422</v>
      </c>
      <c r="B15" s="242"/>
      <c r="C15" s="242"/>
      <c r="D15" s="242"/>
      <c r="E15" s="242"/>
      <c r="F15" s="242"/>
      <c r="G15" s="242"/>
      <c r="H15" s="242"/>
      <c r="I15" s="242"/>
      <c r="J15" s="242"/>
      <c r="K15" s="242"/>
      <c r="L15" s="242"/>
      <c r="M15" s="242"/>
    </row>
    <row r="16" spans="1:13">
      <c r="A16" s="262"/>
      <c r="B16" s="262"/>
      <c r="C16" s="262"/>
      <c r="D16" s="262"/>
      <c r="E16" s="262"/>
      <c r="F16" s="262"/>
      <c r="G16" s="262"/>
      <c r="H16" s="262"/>
      <c r="I16" s="262"/>
      <c r="J16" s="262"/>
      <c r="K16" s="262"/>
      <c r="L16" s="262"/>
      <c r="M16" s="262"/>
    </row>
    <row r="17" spans="1:16">
      <c r="A17" s="49"/>
      <c r="L17" s="49"/>
    </row>
    <row r="18" spans="1:16">
      <c r="A18" s="263" t="s">
        <v>221</v>
      </c>
      <c r="B18" s="263"/>
      <c r="C18" s="263"/>
      <c r="D18" s="263"/>
      <c r="E18" s="263"/>
      <c r="F18" s="263"/>
      <c r="G18" s="263"/>
      <c r="H18" s="263"/>
      <c r="I18" s="263"/>
      <c r="J18" s="263"/>
      <c r="K18" s="263"/>
      <c r="L18" s="263"/>
      <c r="M18" s="263"/>
    </row>
    <row r="19" spans="1:16">
      <c r="A19" s="49"/>
      <c r="B19" s="49"/>
      <c r="C19" s="49"/>
      <c r="D19" s="49"/>
      <c r="E19" s="49"/>
      <c r="F19" s="49"/>
      <c r="L19" s="49"/>
    </row>
    <row r="20" spans="1:16" ht="33" customHeight="1">
      <c r="A20" s="264" t="s">
        <v>222</v>
      </c>
      <c r="B20" s="264" t="s">
        <v>223</v>
      </c>
      <c r="C20" s="267" t="s">
        <v>224</v>
      </c>
      <c r="D20" s="267"/>
      <c r="E20" s="268" t="s">
        <v>225</v>
      </c>
      <c r="F20" s="268"/>
      <c r="G20" s="264" t="s">
        <v>423</v>
      </c>
      <c r="H20" s="269" t="s">
        <v>424</v>
      </c>
      <c r="I20" s="270"/>
      <c r="J20" s="270"/>
      <c r="K20" s="270"/>
      <c r="L20" s="271" t="s">
        <v>425</v>
      </c>
      <c r="M20" s="271"/>
      <c r="N20" s="57"/>
      <c r="O20" s="57"/>
      <c r="P20" s="57"/>
    </row>
    <row r="21" spans="1:16" ht="99.75" customHeight="1">
      <c r="A21" s="265"/>
      <c r="B21" s="265"/>
      <c r="C21" s="267"/>
      <c r="D21" s="267"/>
      <c r="E21" s="268"/>
      <c r="F21" s="268"/>
      <c r="G21" s="265"/>
      <c r="H21" s="272" t="s">
        <v>169</v>
      </c>
      <c r="I21" s="272"/>
      <c r="J21" s="272" t="s">
        <v>325</v>
      </c>
      <c r="K21" s="272"/>
      <c r="L21" s="271"/>
      <c r="M21" s="271"/>
    </row>
    <row r="22" spans="1:16" ht="89.25" customHeight="1">
      <c r="A22" s="266"/>
      <c r="B22" s="266"/>
      <c r="C22" s="58" t="s">
        <v>169</v>
      </c>
      <c r="D22" s="149" t="s">
        <v>325</v>
      </c>
      <c r="E22" s="59" t="s">
        <v>477</v>
      </c>
      <c r="F22" s="59" t="s">
        <v>478</v>
      </c>
      <c r="G22" s="266"/>
      <c r="H22" s="80" t="s">
        <v>226</v>
      </c>
      <c r="I22" s="80" t="s">
        <v>227</v>
      </c>
      <c r="J22" s="80" t="s">
        <v>226</v>
      </c>
      <c r="K22" s="80" t="s">
        <v>227</v>
      </c>
      <c r="L22" s="149" t="s">
        <v>169</v>
      </c>
      <c r="M22" s="149" t="s">
        <v>325</v>
      </c>
    </row>
    <row r="23" spans="1:16" ht="19.5" customHeight="1">
      <c r="A23" s="60">
        <v>1</v>
      </c>
      <c r="B23" s="60">
        <v>2</v>
      </c>
      <c r="C23" s="60">
        <v>3</v>
      </c>
      <c r="D23" s="60">
        <v>4</v>
      </c>
      <c r="E23" s="129">
        <v>5</v>
      </c>
      <c r="F23" s="60">
        <v>6</v>
      </c>
      <c r="G23" s="60">
        <v>7</v>
      </c>
      <c r="H23" s="60">
        <v>8</v>
      </c>
      <c r="I23" s="60">
        <v>9</v>
      </c>
      <c r="J23" s="60">
        <v>10</v>
      </c>
      <c r="K23" s="60">
        <v>11</v>
      </c>
      <c r="L23" s="60">
        <v>20</v>
      </c>
      <c r="M23" s="60">
        <v>21</v>
      </c>
    </row>
    <row r="24" spans="1:16" ht="47.25" customHeight="1">
      <c r="A24" s="61">
        <v>1</v>
      </c>
      <c r="B24" s="62" t="s">
        <v>228</v>
      </c>
      <c r="C24" s="81">
        <v>0.217</v>
      </c>
      <c r="D24" s="81">
        <v>0.23100000000000001</v>
      </c>
      <c r="E24" s="82"/>
      <c r="F24" s="82"/>
      <c r="G24" s="81"/>
      <c r="H24" s="81">
        <v>0.217</v>
      </c>
      <c r="I24" s="81"/>
      <c r="J24" s="81">
        <v>0.23100000000000001</v>
      </c>
      <c r="K24" s="84">
        <v>3</v>
      </c>
      <c r="L24" s="81">
        <v>0.217</v>
      </c>
      <c r="M24" s="81">
        <v>0.23100000000000001</v>
      </c>
    </row>
    <row r="25" spans="1:16" ht="24" customHeight="1">
      <c r="A25" s="63" t="s">
        <v>229</v>
      </c>
      <c r="B25" s="64" t="s">
        <v>230</v>
      </c>
      <c r="C25" s="81"/>
      <c r="D25" s="81"/>
      <c r="E25" s="82"/>
      <c r="F25" s="82"/>
      <c r="G25" s="81"/>
      <c r="H25" s="81"/>
      <c r="I25" s="81"/>
      <c r="J25" s="81"/>
      <c r="K25" s="81"/>
      <c r="L25" s="81"/>
      <c r="M25" s="81"/>
    </row>
    <row r="26" spans="1:16">
      <c r="A26" s="63" t="s">
        <v>231</v>
      </c>
      <c r="B26" s="64" t="s">
        <v>232</v>
      </c>
      <c r="C26" s="83"/>
      <c r="D26" s="83"/>
      <c r="E26" s="83"/>
      <c r="F26" s="83"/>
      <c r="G26" s="81"/>
      <c r="H26" s="83"/>
      <c r="I26" s="81"/>
      <c r="J26" s="83"/>
      <c r="K26" s="81"/>
      <c r="L26" s="83"/>
      <c r="M26" s="83"/>
    </row>
    <row r="27" spans="1:16" ht="31.5">
      <c r="A27" s="63" t="s">
        <v>233</v>
      </c>
      <c r="B27" s="64" t="s">
        <v>234</v>
      </c>
      <c r="C27" s="83">
        <v>0.217</v>
      </c>
      <c r="D27" s="83">
        <v>0.23100000000000001</v>
      </c>
      <c r="E27" s="83"/>
      <c r="F27" s="83"/>
      <c r="G27" s="83"/>
      <c r="H27" s="83">
        <v>0.217</v>
      </c>
      <c r="I27" s="83"/>
      <c r="J27" s="83">
        <v>0.23100000000000001</v>
      </c>
      <c r="K27" s="84">
        <v>3</v>
      </c>
      <c r="L27" s="83">
        <v>0.217</v>
      </c>
      <c r="M27" s="83">
        <v>0.23100000000000001</v>
      </c>
    </row>
    <row r="28" spans="1:16">
      <c r="A28" s="63" t="s">
        <v>235</v>
      </c>
      <c r="B28" s="64" t="s">
        <v>426</v>
      </c>
      <c r="C28" s="83"/>
      <c r="D28" s="83"/>
      <c r="E28" s="83"/>
      <c r="F28" s="83"/>
      <c r="G28" s="83"/>
      <c r="H28" s="83"/>
      <c r="I28" s="83"/>
      <c r="J28" s="83"/>
      <c r="K28" s="83"/>
      <c r="L28" s="83"/>
      <c r="M28" s="83"/>
    </row>
    <row r="29" spans="1:16">
      <c r="A29" s="63" t="s">
        <v>236</v>
      </c>
      <c r="B29" s="66" t="s">
        <v>237</v>
      </c>
      <c r="C29" s="83"/>
      <c r="D29" s="83"/>
      <c r="E29" s="83"/>
      <c r="F29" s="83"/>
      <c r="G29" s="83"/>
      <c r="H29" s="83"/>
      <c r="I29" s="83"/>
      <c r="J29" s="83"/>
      <c r="K29" s="83"/>
      <c r="L29" s="83"/>
      <c r="M29" s="83"/>
    </row>
    <row r="30" spans="1:16" ht="47.25">
      <c r="A30" s="61" t="s">
        <v>427</v>
      </c>
      <c r="B30" s="62" t="s">
        <v>238</v>
      </c>
      <c r="C30" s="81">
        <f>0.217/1.18</f>
        <v>0.18389830508474578</v>
      </c>
      <c r="D30" s="81">
        <v>0.19600000000000001</v>
      </c>
      <c r="E30" s="81"/>
      <c r="F30" s="81"/>
      <c r="G30" s="81"/>
      <c r="H30" s="81">
        <f>0.217/1.18</f>
        <v>0.18389830508474578</v>
      </c>
      <c r="I30" s="81"/>
      <c r="J30" s="81">
        <v>0.19600000000000001</v>
      </c>
      <c r="K30" s="84">
        <v>3</v>
      </c>
      <c r="L30" s="81">
        <f>0.217/1.18</f>
        <v>0.18389830508474578</v>
      </c>
      <c r="M30" s="81">
        <v>0.19600000000000001</v>
      </c>
    </row>
    <row r="31" spans="1:16">
      <c r="A31" s="61" t="s">
        <v>239</v>
      </c>
      <c r="B31" s="64" t="s">
        <v>240</v>
      </c>
      <c r="C31" s="83"/>
      <c r="D31" s="83"/>
      <c r="E31" s="81"/>
      <c r="F31" s="81"/>
      <c r="G31" s="83"/>
      <c r="H31" s="83"/>
      <c r="I31" s="83"/>
      <c r="J31" s="83"/>
      <c r="K31" s="83"/>
      <c r="L31" s="83"/>
      <c r="M31" s="83"/>
    </row>
    <row r="32" spans="1:16" ht="31.5">
      <c r="A32" s="61" t="s">
        <v>241</v>
      </c>
      <c r="B32" s="64" t="s">
        <v>242</v>
      </c>
      <c r="C32" s="83"/>
      <c r="D32" s="83"/>
      <c r="E32" s="81"/>
      <c r="F32" s="81"/>
      <c r="G32" s="83"/>
      <c r="H32" s="83"/>
      <c r="I32" s="83"/>
      <c r="J32" s="83"/>
      <c r="K32" s="84"/>
      <c r="L32" s="83"/>
      <c r="M32" s="83"/>
    </row>
    <row r="33" spans="1:13">
      <c r="A33" s="61" t="s">
        <v>243</v>
      </c>
      <c r="B33" s="64" t="s">
        <v>244</v>
      </c>
      <c r="C33" s="83">
        <v>0.184</v>
      </c>
      <c r="D33" s="83">
        <v>0.19600000000000001</v>
      </c>
      <c r="E33" s="81"/>
      <c r="F33" s="81"/>
      <c r="G33" s="83"/>
      <c r="H33" s="83">
        <v>0.184</v>
      </c>
      <c r="I33" s="83"/>
      <c r="J33" s="83">
        <v>0.19600000000000001</v>
      </c>
      <c r="K33" s="84">
        <v>3</v>
      </c>
      <c r="L33" s="83">
        <v>0.184</v>
      </c>
      <c r="M33" s="83">
        <v>0.19600000000000001</v>
      </c>
    </row>
    <row r="34" spans="1:13">
      <c r="A34" s="61" t="s">
        <v>245</v>
      </c>
      <c r="B34" s="64" t="s">
        <v>246</v>
      </c>
      <c r="C34" s="83"/>
      <c r="D34" s="83"/>
      <c r="E34" s="81"/>
      <c r="F34" s="81"/>
      <c r="G34" s="83"/>
      <c r="H34" s="83"/>
      <c r="I34" s="83"/>
      <c r="J34" s="83"/>
      <c r="K34" s="84"/>
      <c r="L34" s="83"/>
      <c r="M34" s="83"/>
    </row>
    <row r="35" spans="1:13" ht="31.5">
      <c r="A35" s="61" t="s">
        <v>428</v>
      </c>
      <c r="B35" s="62" t="s">
        <v>247</v>
      </c>
      <c r="C35" s="150"/>
      <c r="D35" s="79"/>
      <c r="E35" s="79"/>
      <c r="F35" s="79"/>
      <c r="G35" s="79"/>
      <c r="H35" s="150"/>
      <c r="I35" s="79"/>
      <c r="J35" s="129"/>
      <c r="K35" s="79"/>
      <c r="L35" s="129"/>
      <c r="M35" s="150"/>
    </row>
    <row r="36" spans="1:13" ht="31.5">
      <c r="A36" s="63" t="s">
        <v>248</v>
      </c>
      <c r="B36" s="67" t="s">
        <v>249</v>
      </c>
      <c r="C36" s="150"/>
      <c r="D36" s="60"/>
      <c r="E36" s="65"/>
      <c r="F36" s="65"/>
      <c r="G36" s="65"/>
      <c r="H36" s="150"/>
      <c r="I36" s="65"/>
      <c r="J36" s="129"/>
      <c r="K36" s="65"/>
      <c r="L36" s="129"/>
      <c r="M36" s="150"/>
    </row>
    <row r="37" spans="1:13">
      <c r="A37" s="63" t="s">
        <v>250</v>
      </c>
      <c r="B37" s="67" t="s">
        <v>251</v>
      </c>
      <c r="C37" s="151">
        <v>0.4</v>
      </c>
      <c r="D37" s="65">
        <v>0.4</v>
      </c>
      <c r="E37" s="65"/>
      <c r="F37" s="65"/>
      <c r="G37" s="65"/>
      <c r="H37" s="151">
        <v>0.4</v>
      </c>
      <c r="I37" s="65"/>
      <c r="J37" s="128">
        <v>0.4</v>
      </c>
      <c r="K37" s="84">
        <v>3</v>
      </c>
      <c r="L37" s="128">
        <v>0.4</v>
      </c>
      <c r="M37" s="151">
        <v>0.4</v>
      </c>
    </row>
    <row r="38" spans="1:13">
      <c r="A38" s="63" t="s">
        <v>252</v>
      </c>
      <c r="B38" s="67" t="s">
        <v>253</v>
      </c>
      <c r="C38" s="150"/>
      <c r="D38" s="60"/>
      <c r="E38" s="65"/>
      <c r="F38" s="65"/>
      <c r="G38" s="65"/>
      <c r="H38" s="150"/>
      <c r="I38" s="65"/>
      <c r="J38" s="129"/>
      <c r="K38" s="65"/>
      <c r="L38" s="129"/>
      <c r="M38" s="150"/>
    </row>
    <row r="39" spans="1:13" ht="31.5">
      <c r="A39" s="63" t="s">
        <v>254</v>
      </c>
      <c r="B39" s="64" t="s">
        <v>255</v>
      </c>
      <c r="C39" s="151"/>
      <c r="D39" s="65"/>
      <c r="E39" s="65"/>
      <c r="F39" s="65"/>
      <c r="G39" s="65"/>
      <c r="H39" s="151"/>
      <c r="I39" s="65"/>
      <c r="J39" s="128"/>
      <c r="K39" s="65"/>
      <c r="L39" s="128"/>
      <c r="M39" s="151"/>
    </row>
    <row r="40" spans="1:13" ht="31.5">
      <c r="A40" s="63" t="s">
        <v>256</v>
      </c>
      <c r="B40" s="64" t="s">
        <v>257</v>
      </c>
      <c r="C40" s="151"/>
      <c r="D40" s="65"/>
      <c r="E40" s="65"/>
      <c r="F40" s="65"/>
      <c r="G40" s="65"/>
      <c r="H40" s="151"/>
      <c r="I40" s="65"/>
      <c r="J40" s="128"/>
      <c r="K40" s="65"/>
      <c r="L40" s="128"/>
      <c r="M40" s="151"/>
    </row>
    <row r="41" spans="1:13">
      <c r="A41" s="63" t="s">
        <v>258</v>
      </c>
      <c r="B41" s="64" t="s">
        <v>259</v>
      </c>
      <c r="C41" s="151"/>
      <c r="D41" s="65"/>
      <c r="E41" s="65"/>
      <c r="F41" s="65"/>
      <c r="G41" s="65"/>
      <c r="H41" s="151"/>
      <c r="I41" s="65"/>
      <c r="J41" s="128"/>
      <c r="K41" s="65"/>
      <c r="L41" s="128"/>
      <c r="M41" s="151"/>
    </row>
    <row r="42" spans="1:13">
      <c r="A42" s="63" t="s">
        <v>260</v>
      </c>
      <c r="B42" s="67" t="s">
        <v>435</v>
      </c>
      <c r="C42" s="151"/>
      <c r="D42" s="65"/>
      <c r="E42" s="65"/>
      <c r="F42" s="65"/>
      <c r="G42" s="65"/>
      <c r="H42" s="151"/>
      <c r="I42" s="65"/>
      <c r="J42" s="128"/>
      <c r="K42" s="65"/>
      <c r="L42" s="128"/>
      <c r="M42" s="151"/>
    </row>
    <row r="43" spans="1:13">
      <c r="A43" s="61" t="s">
        <v>429</v>
      </c>
      <c r="B43" s="62" t="s">
        <v>261</v>
      </c>
      <c r="C43" s="150"/>
      <c r="D43" s="79"/>
      <c r="E43" s="79"/>
      <c r="F43" s="79"/>
      <c r="G43" s="79"/>
      <c r="H43" s="150"/>
      <c r="I43" s="79"/>
      <c r="J43" s="129"/>
      <c r="K43" s="79"/>
      <c r="L43" s="129"/>
      <c r="M43" s="150"/>
    </row>
    <row r="44" spans="1:13">
      <c r="A44" s="63" t="s">
        <v>262</v>
      </c>
      <c r="B44" s="64" t="s">
        <v>263</v>
      </c>
      <c r="C44" s="150"/>
      <c r="D44" s="60"/>
      <c r="E44" s="65"/>
      <c r="F44" s="65"/>
      <c r="G44" s="65"/>
      <c r="H44" s="150"/>
      <c r="I44" s="65"/>
      <c r="J44" s="129"/>
      <c r="K44" s="65"/>
      <c r="L44" s="129"/>
      <c r="M44" s="150"/>
    </row>
    <row r="45" spans="1:13">
      <c r="A45" s="63" t="s">
        <v>264</v>
      </c>
      <c r="B45" s="64" t="s">
        <v>251</v>
      </c>
      <c r="C45" s="151">
        <v>0.4</v>
      </c>
      <c r="D45" s="65">
        <v>0.4</v>
      </c>
      <c r="E45" s="65"/>
      <c r="F45" s="65"/>
      <c r="G45" s="65"/>
      <c r="H45" s="151">
        <v>0.4</v>
      </c>
      <c r="I45" s="65"/>
      <c r="J45" s="128">
        <v>0.4</v>
      </c>
      <c r="K45" s="84">
        <v>3</v>
      </c>
      <c r="L45" s="128">
        <v>0.4</v>
      </c>
      <c r="M45" s="151">
        <v>0.4</v>
      </c>
    </row>
    <row r="46" spans="1:13">
      <c r="A46" s="63" t="s">
        <v>265</v>
      </c>
      <c r="B46" s="64" t="s">
        <v>253</v>
      </c>
      <c r="C46" s="150"/>
      <c r="D46" s="60"/>
      <c r="E46" s="65"/>
      <c r="F46" s="65"/>
      <c r="G46" s="65"/>
      <c r="H46" s="150"/>
      <c r="I46" s="65"/>
      <c r="J46" s="129"/>
      <c r="K46" s="65"/>
      <c r="L46" s="129"/>
      <c r="M46" s="150"/>
    </row>
    <row r="47" spans="1:13" ht="31.5">
      <c r="A47" s="63" t="s">
        <v>266</v>
      </c>
      <c r="B47" s="64" t="s">
        <v>255</v>
      </c>
      <c r="C47" s="151"/>
      <c r="D47" s="65"/>
      <c r="E47" s="65"/>
      <c r="F47" s="65"/>
      <c r="G47" s="65"/>
      <c r="H47" s="151"/>
      <c r="I47" s="65"/>
      <c r="J47" s="128"/>
      <c r="K47" s="65"/>
      <c r="L47" s="128"/>
      <c r="M47" s="151"/>
    </row>
    <row r="48" spans="1:13" ht="31.5">
      <c r="A48" s="63" t="s">
        <v>267</v>
      </c>
      <c r="B48" s="64" t="s">
        <v>257</v>
      </c>
      <c r="C48" s="151"/>
      <c r="D48" s="65"/>
      <c r="E48" s="65"/>
      <c r="F48" s="65"/>
      <c r="G48" s="65"/>
      <c r="H48" s="151"/>
      <c r="I48" s="65"/>
      <c r="J48" s="128"/>
      <c r="K48" s="65"/>
      <c r="L48" s="128"/>
      <c r="M48" s="151"/>
    </row>
    <row r="49" spans="1:13">
      <c r="A49" s="63" t="s">
        <v>268</v>
      </c>
      <c r="B49" s="64" t="s">
        <v>259</v>
      </c>
      <c r="C49" s="151"/>
      <c r="D49" s="65"/>
      <c r="E49" s="65"/>
      <c r="F49" s="65"/>
      <c r="G49" s="65"/>
      <c r="H49" s="151"/>
      <c r="I49" s="65"/>
      <c r="J49" s="128"/>
      <c r="K49" s="65"/>
      <c r="L49" s="128"/>
      <c r="M49" s="151"/>
    </row>
    <row r="50" spans="1:13">
      <c r="A50" s="63" t="s">
        <v>269</v>
      </c>
      <c r="B50" s="67" t="s">
        <v>435</v>
      </c>
      <c r="C50" s="151"/>
      <c r="D50" s="65"/>
      <c r="E50" s="65"/>
      <c r="F50" s="65"/>
      <c r="G50" s="65"/>
      <c r="H50" s="151"/>
      <c r="I50" s="65"/>
      <c r="J50" s="128"/>
      <c r="K50" s="65"/>
      <c r="L50" s="128"/>
      <c r="M50" s="151"/>
    </row>
    <row r="51" spans="1:13" ht="35.25" customHeight="1">
      <c r="A51" s="61" t="s">
        <v>430</v>
      </c>
      <c r="B51" s="62" t="s">
        <v>270</v>
      </c>
      <c r="C51" s="150"/>
      <c r="D51" s="60"/>
      <c r="E51" s="60"/>
      <c r="F51" s="60"/>
      <c r="G51" s="65"/>
      <c r="H51" s="150"/>
      <c r="I51" s="65"/>
      <c r="J51" s="129"/>
      <c r="K51" s="65"/>
      <c r="L51" s="129"/>
      <c r="M51" s="150"/>
    </row>
    <row r="52" spans="1:13">
      <c r="A52" s="63" t="s">
        <v>271</v>
      </c>
      <c r="B52" s="64" t="s">
        <v>272</v>
      </c>
      <c r="C52" s="83">
        <v>0.184</v>
      </c>
      <c r="D52" s="83">
        <v>0.19600000000000001</v>
      </c>
      <c r="E52" s="65"/>
      <c r="F52" s="65"/>
      <c r="G52" s="65"/>
      <c r="H52" s="83">
        <v>0.184</v>
      </c>
      <c r="I52" s="65"/>
      <c r="J52" s="83">
        <v>0.19600000000000001</v>
      </c>
      <c r="K52" s="84">
        <v>3</v>
      </c>
      <c r="L52" s="83">
        <v>0.184</v>
      </c>
      <c r="M52" s="83">
        <v>0.19600000000000001</v>
      </c>
    </row>
    <row r="53" spans="1:13">
      <c r="A53" s="63" t="s">
        <v>273</v>
      </c>
      <c r="B53" s="64" t="s">
        <v>274</v>
      </c>
      <c r="C53" s="150"/>
      <c r="D53" s="60"/>
      <c r="E53" s="60"/>
      <c r="F53" s="60"/>
      <c r="G53" s="65"/>
      <c r="H53" s="150"/>
      <c r="I53" s="65"/>
      <c r="J53" s="129"/>
      <c r="K53" s="65"/>
      <c r="L53" s="129"/>
      <c r="M53" s="150"/>
    </row>
    <row r="54" spans="1:13">
      <c r="A54" s="63" t="s">
        <v>275</v>
      </c>
      <c r="B54" s="67" t="s">
        <v>276</v>
      </c>
      <c r="C54" s="151">
        <v>0.4</v>
      </c>
      <c r="D54" s="65">
        <v>0.4</v>
      </c>
      <c r="E54" s="65"/>
      <c r="F54" s="65"/>
      <c r="G54" s="65"/>
      <c r="H54" s="151">
        <v>0.4</v>
      </c>
      <c r="I54" s="65"/>
      <c r="J54" s="128">
        <v>0.4</v>
      </c>
      <c r="K54" s="84">
        <v>3</v>
      </c>
      <c r="L54" s="128">
        <v>0.4</v>
      </c>
      <c r="M54" s="151">
        <v>0.4</v>
      </c>
    </row>
    <row r="55" spans="1:13">
      <c r="A55" s="63" t="s">
        <v>277</v>
      </c>
      <c r="B55" s="67" t="s">
        <v>278</v>
      </c>
      <c r="C55" s="150"/>
      <c r="D55" s="60"/>
      <c r="E55" s="65"/>
      <c r="F55" s="65"/>
      <c r="G55" s="65"/>
      <c r="H55" s="150"/>
      <c r="I55" s="65"/>
      <c r="J55" s="129"/>
      <c r="K55" s="65"/>
      <c r="L55" s="129"/>
      <c r="M55" s="150"/>
    </row>
    <row r="56" spans="1:13">
      <c r="A56" s="63" t="s">
        <v>279</v>
      </c>
      <c r="B56" s="67" t="s">
        <v>280</v>
      </c>
      <c r="C56" s="151"/>
      <c r="D56" s="65"/>
      <c r="E56" s="65"/>
      <c r="F56" s="65"/>
      <c r="G56" s="65"/>
      <c r="H56" s="151"/>
      <c r="I56" s="65"/>
      <c r="J56" s="128"/>
      <c r="K56" s="65"/>
      <c r="L56" s="128"/>
      <c r="M56" s="151"/>
    </row>
    <row r="57" spans="1:13">
      <c r="A57" s="63" t="s">
        <v>281</v>
      </c>
      <c r="B57" s="67" t="s">
        <v>435</v>
      </c>
      <c r="C57" s="151"/>
      <c r="D57" s="65"/>
      <c r="E57" s="65"/>
      <c r="F57" s="65"/>
      <c r="G57" s="65"/>
      <c r="H57" s="151"/>
      <c r="I57" s="65"/>
      <c r="J57" s="128"/>
      <c r="K57" s="65"/>
      <c r="L57" s="128"/>
      <c r="M57" s="151"/>
    </row>
    <row r="58" spans="1:13" ht="36.75" customHeight="1">
      <c r="A58" s="61" t="s">
        <v>432</v>
      </c>
      <c r="B58" s="68" t="s">
        <v>282</v>
      </c>
      <c r="C58" s="150"/>
      <c r="D58" s="60"/>
      <c r="E58" s="60"/>
      <c r="F58" s="60"/>
      <c r="G58" s="65"/>
      <c r="H58" s="150"/>
      <c r="I58" s="65"/>
      <c r="J58" s="129"/>
      <c r="K58" s="65"/>
      <c r="L58" s="129"/>
      <c r="M58" s="150"/>
    </row>
    <row r="59" spans="1:13">
      <c r="A59" s="61" t="s">
        <v>433</v>
      </c>
      <c r="B59" s="62" t="s">
        <v>434</v>
      </c>
      <c r="C59" s="150"/>
      <c r="D59" s="60"/>
      <c r="E59" s="65"/>
      <c r="F59" s="65"/>
      <c r="G59" s="65"/>
      <c r="H59" s="150"/>
      <c r="I59" s="65"/>
      <c r="J59" s="129"/>
      <c r="K59" s="65"/>
      <c r="L59" s="129"/>
      <c r="M59" s="150"/>
    </row>
    <row r="60" spans="1:13">
      <c r="A60" s="63" t="s">
        <v>283</v>
      </c>
      <c r="B60" s="69" t="s">
        <v>263</v>
      </c>
      <c r="C60" s="150"/>
      <c r="D60" s="60"/>
      <c r="E60" s="65"/>
      <c r="F60" s="65"/>
      <c r="G60" s="65"/>
      <c r="H60" s="150"/>
      <c r="I60" s="65"/>
      <c r="J60" s="129"/>
      <c r="K60" s="65"/>
      <c r="L60" s="129"/>
      <c r="M60" s="150"/>
    </row>
    <row r="61" spans="1:13">
      <c r="A61" s="63" t="s">
        <v>284</v>
      </c>
      <c r="B61" s="69" t="s">
        <v>251</v>
      </c>
      <c r="C61" s="150">
        <v>0.4</v>
      </c>
      <c r="D61" s="60">
        <v>0.4</v>
      </c>
      <c r="E61" s="65"/>
      <c r="F61" s="65"/>
      <c r="G61" s="65"/>
      <c r="H61" s="150">
        <v>0.4</v>
      </c>
      <c r="I61" s="65"/>
      <c r="J61" s="129">
        <v>0.4</v>
      </c>
      <c r="K61" s="84">
        <v>3</v>
      </c>
      <c r="L61" s="129">
        <v>0.4</v>
      </c>
      <c r="M61" s="150">
        <v>0.4</v>
      </c>
    </row>
    <row r="62" spans="1:13">
      <c r="A62" s="63" t="s">
        <v>285</v>
      </c>
      <c r="B62" s="69" t="s">
        <v>253</v>
      </c>
      <c r="C62" s="150"/>
      <c r="D62" s="60"/>
      <c r="E62" s="65"/>
      <c r="F62" s="65"/>
      <c r="G62" s="65"/>
      <c r="H62" s="150"/>
      <c r="I62" s="65"/>
      <c r="J62" s="129"/>
      <c r="K62" s="65"/>
      <c r="L62" s="129"/>
      <c r="M62" s="150"/>
    </row>
    <row r="63" spans="1:13">
      <c r="A63" s="63" t="s">
        <v>286</v>
      </c>
      <c r="B63" s="69" t="s">
        <v>287</v>
      </c>
      <c r="C63" s="150"/>
      <c r="D63" s="60"/>
      <c r="E63" s="65"/>
      <c r="F63" s="65"/>
      <c r="G63" s="65"/>
      <c r="H63" s="150"/>
      <c r="I63" s="65"/>
      <c r="J63" s="129"/>
      <c r="K63" s="65"/>
      <c r="L63" s="129"/>
      <c r="M63" s="150"/>
    </row>
    <row r="64" spans="1:13" ht="18.75">
      <c r="A64" s="63" t="s">
        <v>288</v>
      </c>
      <c r="B64" s="67" t="s">
        <v>431</v>
      </c>
      <c r="C64" s="150"/>
      <c r="D64" s="60"/>
      <c r="E64" s="65"/>
      <c r="F64" s="65"/>
      <c r="G64" s="65"/>
      <c r="H64" s="150"/>
      <c r="I64" s="65"/>
      <c r="J64" s="129"/>
      <c r="K64" s="65"/>
      <c r="L64" s="129"/>
      <c r="M64" s="150"/>
    </row>
    <row r="65" spans="1:13">
      <c r="A65" s="70"/>
      <c r="B65" s="71"/>
      <c r="C65" s="71"/>
      <c r="D65" s="71"/>
      <c r="E65" s="71"/>
      <c r="F65" s="71"/>
      <c r="G65" s="71"/>
      <c r="H65" s="71"/>
      <c r="I65" s="71"/>
      <c r="J65" s="71"/>
      <c r="K65" s="71"/>
      <c r="L65" s="49"/>
    </row>
    <row r="66" spans="1:13" ht="38.25" customHeight="1">
      <c r="A66" s="72" t="s">
        <v>436</v>
      </c>
      <c r="B66" s="258" t="s">
        <v>467</v>
      </c>
      <c r="C66" s="258"/>
      <c r="D66" s="258"/>
      <c r="E66" s="258"/>
      <c r="F66" s="258"/>
      <c r="G66" s="258"/>
      <c r="H66" s="258"/>
      <c r="I66" s="258"/>
      <c r="J66" s="258"/>
      <c r="K66" s="258"/>
      <c r="L66" s="258"/>
      <c r="M66" s="258"/>
    </row>
    <row r="67" spans="1:13" ht="15.75" customHeight="1">
      <c r="A67" s="49"/>
      <c r="B67" s="49"/>
      <c r="C67" s="49"/>
      <c r="D67" s="49"/>
      <c r="E67" s="49"/>
      <c r="F67" s="49"/>
      <c r="L67" s="49"/>
    </row>
    <row r="68" spans="1:13" ht="15.75" customHeight="1">
      <c r="A68" s="49"/>
      <c r="B68" s="259"/>
      <c r="C68" s="259"/>
      <c r="D68" s="259"/>
      <c r="E68" s="259"/>
      <c r="F68" s="259"/>
      <c r="G68" s="259"/>
      <c r="H68" s="259"/>
      <c r="I68" s="259"/>
      <c r="J68" s="73"/>
      <c r="K68" s="73"/>
      <c r="L68" s="49"/>
    </row>
    <row r="69" spans="1:13" ht="15.75" customHeight="1">
      <c r="A69" s="49"/>
      <c r="B69" s="162" t="s">
        <v>482</v>
      </c>
      <c r="C69" s="173"/>
      <c r="D69" s="173"/>
      <c r="E69" s="173"/>
      <c r="F69" s="173"/>
      <c r="G69" s="173"/>
      <c r="K69" s="171" t="s">
        <v>487</v>
      </c>
      <c r="L69" s="172"/>
    </row>
    <row r="70" spans="1:13" ht="36.75" customHeight="1">
      <c r="A70" s="49"/>
      <c r="B70" s="260"/>
      <c r="C70" s="260"/>
      <c r="D70" s="260"/>
      <c r="E70" s="260"/>
      <c r="F70" s="260"/>
      <c r="G70" s="260"/>
      <c r="H70" s="260"/>
      <c r="I70" s="260"/>
      <c r="J70" s="74"/>
      <c r="K70" s="74"/>
      <c r="L70" s="49"/>
    </row>
    <row r="71" spans="1:13">
      <c r="A71" s="49"/>
      <c r="B71" s="75"/>
      <c r="C71" s="75"/>
      <c r="D71" s="75"/>
      <c r="E71" s="75"/>
      <c r="F71" s="75"/>
      <c r="L71" s="49"/>
    </row>
    <row r="72" spans="1:13" ht="51" customHeight="1">
      <c r="A72" s="49"/>
      <c r="B72" s="260"/>
      <c r="C72" s="260"/>
      <c r="D72" s="260"/>
      <c r="E72" s="260"/>
      <c r="F72" s="260"/>
      <c r="G72" s="260"/>
      <c r="H72" s="260"/>
      <c r="I72" s="260"/>
      <c r="J72" s="74"/>
      <c r="K72" s="74"/>
      <c r="L72" s="49"/>
    </row>
    <row r="73" spans="1:13" ht="32.25" customHeight="1">
      <c r="A73" s="49"/>
      <c r="B73" s="259"/>
      <c r="C73" s="259"/>
      <c r="D73" s="259"/>
      <c r="E73" s="259"/>
      <c r="F73" s="259"/>
      <c r="G73" s="259"/>
      <c r="H73" s="259"/>
      <c r="I73" s="259"/>
      <c r="J73" s="73"/>
      <c r="K73" s="73"/>
      <c r="L73" s="49"/>
    </row>
    <row r="74" spans="1:13" ht="51.75" customHeight="1">
      <c r="A74" s="49"/>
      <c r="B74" s="260"/>
      <c r="C74" s="260"/>
      <c r="D74" s="260"/>
      <c r="E74" s="260"/>
      <c r="F74" s="260"/>
      <c r="G74" s="260"/>
      <c r="H74" s="260"/>
      <c r="I74" s="260"/>
      <c r="J74" s="74"/>
      <c r="K74" s="74"/>
      <c r="L74" s="49"/>
    </row>
    <row r="75" spans="1:13" ht="21.75" customHeight="1">
      <c r="A75" s="49"/>
      <c r="B75" s="256"/>
      <c r="C75" s="256"/>
      <c r="D75" s="256"/>
      <c r="E75" s="256"/>
      <c r="F75" s="256"/>
      <c r="G75" s="256"/>
      <c r="H75" s="256"/>
      <c r="I75" s="256"/>
      <c r="J75" s="76"/>
      <c r="K75" s="76"/>
      <c r="L75" s="49"/>
    </row>
    <row r="76" spans="1:13" ht="23.25" customHeight="1">
      <c r="A76" s="49"/>
      <c r="B76" s="77"/>
      <c r="C76" s="77"/>
      <c r="D76" s="77"/>
      <c r="E76" s="77"/>
      <c r="F76" s="77"/>
      <c r="L76" s="49"/>
    </row>
    <row r="77" spans="1:13" ht="18.75" customHeight="1">
      <c r="A77" s="49"/>
      <c r="B77" s="257"/>
      <c r="C77" s="257"/>
      <c r="D77" s="257"/>
      <c r="E77" s="257"/>
      <c r="F77" s="257"/>
      <c r="G77" s="257"/>
      <c r="H77" s="257"/>
      <c r="I77" s="257"/>
      <c r="J77" s="78"/>
      <c r="K77" s="78"/>
      <c r="L77" s="49"/>
    </row>
    <row r="78" spans="1:13">
      <c r="A78" s="49"/>
      <c r="B78" s="49"/>
      <c r="C78" s="49"/>
      <c r="D78" s="49"/>
      <c r="E78" s="49"/>
      <c r="F78" s="49"/>
      <c r="L78" s="49"/>
    </row>
    <row r="79" spans="1:13">
      <c r="A79" s="49"/>
      <c r="B79" s="49"/>
      <c r="C79" s="49"/>
      <c r="D79" s="49"/>
      <c r="E79" s="49"/>
      <c r="F79" s="49"/>
      <c r="L79" s="49"/>
    </row>
    <row r="80" spans="1:13">
      <c r="G80" s="50"/>
      <c r="H80" s="50"/>
      <c r="I80" s="50"/>
      <c r="J80" s="50"/>
      <c r="K80" s="50"/>
    </row>
    <row r="81" spans="7:11">
      <c r="G81" s="50"/>
      <c r="H81" s="50"/>
      <c r="I81" s="50"/>
      <c r="J81" s="50"/>
      <c r="K81" s="50"/>
    </row>
    <row r="82" spans="7:11">
      <c r="G82" s="50"/>
      <c r="H82" s="50"/>
      <c r="I82" s="50"/>
      <c r="J82" s="50"/>
      <c r="K82" s="50"/>
    </row>
    <row r="83" spans="7:11">
      <c r="G83" s="50"/>
      <c r="H83" s="50"/>
      <c r="I83" s="50"/>
      <c r="J83" s="50"/>
      <c r="K83" s="50"/>
    </row>
    <row r="84" spans="7:11">
      <c r="G84" s="50"/>
      <c r="H84" s="50"/>
      <c r="I84" s="50"/>
      <c r="J84" s="50"/>
      <c r="K84" s="50"/>
    </row>
    <row r="85" spans="7:11">
      <c r="G85" s="50"/>
      <c r="H85" s="50"/>
      <c r="I85" s="50"/>
      <c r="J85" s="50"/>
      <c r="K85" s="50"/>
    </row>
    <row r="86" spans="7:11">
      <c r="G86" s="50"/>
      <c r="H86" s="50"/>
      <c r="I86" s="50"/>
      <c r="J86" s="50"/>
      <c r="K86" s="50"/>
    </row>
    <row r="87" spans="7:11">
      <c r="G87" s="50"/>
      <c r="H87" s="50"/>
      <c r="I87" s="50"/>
      <c r="J87" s="50"/>
      <c r="K87" s="50"/>
    </row>
    <row r="88" spans="7:11">
      <c r="G88" s="50"/>
      <c r="H88" s="50"/>
      <c r="I88" s="50"/>
      <c r="J88" s="50"/>
      <c r="K88" s="50"/>
    </row>
    <row r="89" spans="7:11">
      <c r="G89" s="50"/>
      <c r="H89" s="50"/>
      <c r="I89" s="50"/>
      <c r="J89" s="50"/>
      <c r="K89" s="50"/>
    </row>
    <row r="90" spans="7:11">
      <c r="G90" s="50"/>
      <c r="H90" s="50"/>
      <c r="I90" s="50"/>
      <c r="J90" s="50"/>
      <c r="K90" s="50"/>
    </row>
    <row r="91" spans="7:11">
      <c r="G91" s="50"/>
      <c r="H91" s="50"/>
      <c r="I91" s="50"/>
      <c r="J91" s="50"/>
      <c r="K91" s="50"/>
    </row>
    <row r="92" spans="7:11">
      <c r="G92" s="50"/>
      <c r="H92" s="50"/>
      <c r="I92" s="50"/>
      <c r="J92" s="50"/>
      <c r="K92" s="50"/>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7"/>
  <sheetViews>
    <sheetView topLeftCell="A4" workbookViewId="0">
      <selection activeCell="W24" sqref="A24:XFD27"/>
    </sheetView>
  </sheetViews>
  <sheetFormatPr defaultColWidth="8.7109375" defaultRowHeight="11.45" customHeight="1"/>
  <cols>
    <col min="1" max="1" width="5.42578125" style="13" customWidth="1"/>
    <col min="2" max="2" width="20.1406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0" width="11.28515625" style="13" customWidth="1"/>
    <col min="41"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464</v>
      </c>
    </row>
    <row r="5" spans="1:15" ht="15.75">
      <c r="A5" s="167" t="s">
        <v>416</v>
      </c>
      <c r="B5" s="167"/>
      <c r="C5" s="167"/>
      <c r="D5" s="167"/>
      <c r="E5" s="167"/>
      <c r="F5" s="167"/>
      <c r="G5" s="167"/>
      <c r="H5" s="167"/>
      <c r="I5" s="167"/>
      <c r="J5" s="167"/>
      <c r="K5" s="167"/>
      <c r="L5" s="167"/>
    </row>
    <row r="7" spans="1:15" ht="18.75">
      <c r="A7" s="168" t="s">
        <v>3</v>
      </c>
      <c r="B7" s="168"/>
      <c r="C7" s="168"/>
      <c r="D7" s="168"/>
      <c r="E7" s="168"/>
      <c r="F7" s="168"/>
      <c r="G7" s="168"/>
      <c r="H7" s="168"/>
      <c r="I7" s="168"/>
      <c r="J7" s="168"/>
      <c r="K7" s="168"/>
      <c r="L7" s="168"/>
    </row>
    <row r="9" spans="1:15" ht="15.75">
      <c r="A9" s="167" t="s">
        <v>462</v>
      </c>
      <c r="B9" s="167"/>
      <c r="C9" s="167"/>
      <c r="D9" s="167"/>
      <c r="E9" s="167"/>
      <c r="F9" s="167"/>
      <c r="G9" s="167"/>
      <c r="H9" s="167"/>
      <c r="I9" s="167"/>
      <c r="J9" s="167"/>
      <c r="K9" s="167"/>
      <c r="L9" s="167"/>
    </row>
    <row r="10" spans="1:15" ht="15.75">
      <c r="A10" s="165" t="s">
        <v>4</v>
      </c>
      <c r="B10" s="165"/>
      <c r="C10" s="165"/>
      <c r="D10" s="165"/>
      <c r="E10" s="165"/>
      <c r="F10" s="165"/>
      <c r="G10" s="165"/>
      <c r="H10" s="165"/>
      <c r="I10" s="165"/>
      <c r="J10" s="165"/>
      <c r="K10" s="165"/>
      <c r="L10" s="165"/>
    </row>
    <row r="12" spans="1:15" ht="15.75">
      <c r="A12" s="167" t="str">
        <f>'1. паспорт местоположение '!A12:C12</f>
        <v>Н_ПрЗ_КТП28_111232.04</v>
      </c>
      <c r="B12" s="167"/>
      <c r="C12" s="167"/>
      <c r="D12" s="167"/>
      <c r="E12" s="167"/>
      <c r="F12" s="167"/>
      <c r="G12" s="167"/>
      <c r="H12" s="167"/>
      <c r="I12" s="167"/>
      <c r="J12" s="167"/>
      <c r="K12" s="167"/>
      <c r="L12" s="167"/>
    </row>
    <row r="13" spans="1:15" ht="15.75">
      <c r="A13" s="165" t="s">
        <v>5</v>
      </c>
      <c r="B13" s="165"/>
      <c r="C13" s="165"/>
      <c r="D13" s="165"/>
      <c r="E13" s="165"/>
      <c r="F13" s="165"/>
      <c r="G13" s="165"/>
      <c r="H13" s="165"/>
      <c r="I13" s="165"/>
      <c r="J13" s="165"/>
      <c r="K13" s="165"/>
      <c r="L13" s="165"/>
    </row>
    <row r="15" spans="1:15" ht="15">
      <c r="A15" s="164" t="s">
        <v>470</v>
      </c>
      <c r="B15" s="164" t="s">
        <v>415</v>
      </c>
      <c r="C15" s="164" t="s">
        <v>415</v>
      </c>
      <c r="D15" s="164" t="s">
        <v>415</v>
      </c>
      <c r="E15" s="164" t="s">
        <v>415</v>
      </c>
      <c r="F15" s="164" t="s">
        <v>415</v>
      </c>
      <c r="G15" s="164" t="s">
        <v>415</v>
      </c>
      <c r="H15" s="164" t="s">
        <v>415</v>
      </c>
      <c r="I15" s="164" t="s">
        <v>415</v>
      </c>
      <c r="J15" s="164" t="s">
        <v>415</v>
      </c>
      <c r="K15" s="164" t="s">
        <v>415</v>
      </c>
      <c r="L15" s="164" t="s">
        <v>415</v>
      </c>
      <c r="M15" s="172" t="s">
        <v>415</v>
      </c>
      <c r="N15" s="172" t="s">
        <v>415</v>
      </c>
      <c r="O15" s="172" t="s">
        <v>415</v>
      </c>
    </row>
    <row r="16" spans="1:15" ht="15.75">
      <c r="A16" s="165" t="s">
        <v>6</v>
      </c>
      <c r="B16" s="165"/>
      <c r="C16" s="165"/>
      <c r="D16" s="165"/>
      <c r="E16" s="165"/>
      <c r="F16" s="165"/>
      <c r="G16" s="165"/>
      <c r="H16" s="165"/>
      <c r="I16" s="165"/>
      <c r="J16" s="165"/>
      <c r="K16" s="165"/>
      <c r="L16" s="165"/>
    </row>
    <row r="18" spans="1:48" ht="18.75">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22" customFormat="1" ht="15.75">
      <c r="A20" s="285" t="s">
        <v>290</v>
      </c>
      <c r="B20" s="285" t="s">
        <v>291</v>
      </c>
      <c r="C20" s="285" t="s">
        <v>292</v>
      </c>
      <c r="D20" s="285" t="s">
        <v>293</v>
      </c>
      <c r="E20" s="285" t="s">
        <v>294</v>
      </c>
      <c r="F20" s="285"/>
      <c r="G20" s="285"/>
      <c r="H20" s="285"/>
      <c r="I20" s="285"/>
      <c r="J20" s="285"/>
      <c r="K20" s="285"/>
      <c r="L20" s="285"/>
      <c r="M20" s="285" t="s">
        <v>295</v>
      </c>
      <c r="N20" s="285" t="s">
        <v>296</v>
      </c>
      <c r="O20" s="285" t="s">
        <v>297</v>
      </c>
      <c r="P20" s="285" t="s">
        <v>298</v>
      </c>
      <c r="Q20" s="285" t="s">
        <v>299</v>
      </c>
      <c r="R20" s="285" t="s">
        <v>300</v>
      </c>
      <c r="S20" s="285" t="s">
        <v>301</v>
      </c>
      <c r="T20" s="285"/>
      <c r="U20" s="285" t="s">
        <v>302</v>
      </c>
      <c r="V20" s="285" t="s">
        <v>303</v>
      </c>
      <c r="W20" s="285" t="s">
        <v>304</v>
      </c>
      <c r="X20" s="285" t="s">
        <v>305</v>
      </c>
      <c r="Y20" s="285" t="s">
        <v>306</v>
      </c>
      <c r="Z20" s="285" t="s">
        <v>307</v>
      </c>
      <c r="AA20" s="285" t="s">
        <v>308</v>
      </c>
      <c r="AB20" s="285" t="s">
        <v>309</v>
      </c>
      <c r="AC20" s="285" t="s">
        <v>310</v>
      </c>
      <c r="AD20" s="285" t="s">
        <v>311</v>
      </c>
      <c r="AE20" s="285" t="s">
        <v>312</v>
      </c>
      <c r="AF20" s="285" t="s">
        <v>313</v>
      </c>
      <c r="AG20" s="285"/>
      <c r="AH20" s="285"/>
      <c r="AI20" s="285"/>
      <c r="AJ20" s="285"/>
      <c r="AK20" s="285"/>
      <c r="AL20" s="285" t="s">
        <v>314</v>
      </c>
      <c r="AM20" s="285"/>
      <c r="AN20" s="285"/>
      <c r="AO20" s="285"/>
      <c r="AP20" s="285" t="s">
        <v>315</v>
      </c>
      <c r="AQ20" s="285"/>
      <c r="AR20" s="285" t="s">
        <v>316</v>
      </c>
      <c r="AS20" s="285" t="s">
        <v>317</v>
      </c>
      <c r="AT20" s="285" t="s">
        <v>318</v>
      </c>
      <c r="AU20" s="285" t="s">
        <v>319</v>
      </c>
      <c r="AV20" s="285" t="s">
        <v>320</v>
      </c>
    </row>
    <row r="21" spans="1:48" s="22" customFormat="1" ht="15.75">
      <c r="A21" s="285"/>
      <c r="B21" s="285"/>
      <c r="C21" s="285"/>
      <c r="D21" s="285"/>
      <c r="E21" s="285" t="s">
        <v>321</v>
      </c>
      <c r="F21" s="285" t="s">
        <v>274</v>
      </c>
      <c r="G21" s="285" t="s">
        <v>276</v>
      </c>
      <c r="H21" s="285" t="s">
        <v>278</v>
      </c>
      <c r="I21" s="285" t="s">
        <v>322</v>
      </c>
      <c r="J21" s="285" t="s">
        <v>323</v>
      </c>
      <c r="K21" s="285" t="s">
        <v>324</v>
      </c>
      <c r="L21" s="285" t="s">
        <v>138</v>
      </c>
      <c r="M21" s="285"/>
      <c r="N21" s="285"/>
      <c r="O21" s="285"/>
      <c r="P21" s="285"/>
      <c r="Q21" s="285"/>
      <c r="R21" s="285"/>
      <c r="S21" s="285" t="s">
        <v>169</v>
      </c>
      <c r="T21" s="285" t="s">
        <v>325</v>
      </c>
      <c r="U21" s="285"/>
      <c r="V21" s="285"/>
      <c r="W21" s="285"/>
      <c r="X21" s="285"/>
      <c r="Y21" s="285"/>
      <c r="Z21" s="285"/>
      <c r="AA21" s="285"/>
      <c r="AB21" s="285"/>
      <c r="AC21" s="285"/>
      <c r="AD21" s="285"/>
      <c r="AE21" s="285"/>
      <c r="AF21" s="285" t="s">
        <v>326</v>
      </c>
      <c r="AG21" s="285"/>
      <c r="AH21" s="285" t="s">
        <v>327</v>
      </c>
      <c r="AI21" s="285"/>
      <c r="AJ21" s="285" t="s">
        <v>328</v>
      </c>
      <c r="AK21" s="285" t="s">
        <v>329</v>
      </c>
      <c r="AL21" s="285" t="s">
        <v>330</v>
      </c>
      <c r="AM21" s="285" t="s">
        <v>331</v>
      </c>
      <c r="AN21" s="285" t="s">
        <v>332</v>
      </c>
      <c r="AO21" s="285" t="s">
        <v>333</v>
      </c>
      <c r="AP21" s="285" t="s">
        <v>334</v>
      </c>
      <c r="AQ21" s="285" t="s">
        <v>325</v>
      </c>
      <c r="AR21" s="285"/>
      <c r="AS21" s="285"/>
      <c r="AT21" s="285"/>
      <c r="AU21" s="285"/>
      <c r="AV21" s="285"/>
    </row>
    <row r="22" spans="1:48" s="22" customFormat="1" ht="47.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3" t="s">
        <v>335</v>
      </c>
      <c r="AG22" s="23" t="s">
        <v>336</v>
      </c>
      <c r="AH22" s="23" t="s">
        <v>169</v>
      </c>
      <c r="AI22" s="23" t="s">
        <v>325</v>
      </c>
      <c r="AJ22" s="285"/>
      <c r="AK22" s="285"/>
      <c r="AL22" s="285"/>
      <c r="AM22" s="285"/>
      <c r="AN22" s="285"/>
      <c r="AO22" s="285"/>
      <c r="AP22" s="285"/>
      <c r="AQ22" s="285"/>
      <c r="AR22" s="285"/>
      <c r="AS22" s="285"/>
      <c r="AT22" s="285"/>
      <c r="AU22" s="285"/>
      <c r="AV22" s="285"/>
    </row>
    <row r="23" spans="1:48" s="22" customFormat="1" ht="15.7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60" customFormat="1" ht="36" customHeight="1">
      <c r="A24" s="282">
        <v>1</v>
      </c>
      <c r="B24" s="276" t="s">
        <v>495</v>
      </c>
      <c r="C24" s="276" t="s">
        <v>496</v>
      </c>
      <c r="D24" s="286" t="s">
        <v>510</v>
      </c>
      <c r="E24" s="282">
        <v>1</v>
      </c>
      <c r="F24" s="282" t="s">
        <v>383</v>
      </c>
      <c r="G24" s="282">
        <v>0.4</v>
      </c>
      <c r="H24" s="282" t="s">
        <v>383</v>
      </c>
      <c r="I24" s="282" t="s">
        <v>383</v>
      </c>
      <c r="J24" s="282" t="s">
        <v>383</v>
      </c>
      <c r="K24" s="279" t="s">
        <v>383</v>
      </c>
      <c r="L24" s="282" t="s">
        <v>383</v>
      </c>
      <c r="M24" s="276" t="s">
        <v>497</v>
      </c>
      <c r="N24" s="276" t="s">
        <v>511</v>
      </c>
      <c r="O24" s="276" t="s">
        <v>498</v>
      </c>
      <c r="P24" s="279">
        <v>6695.9009999999998</v>
      </c>
      <c r="Q24" s="276" t="s">
        <v>499</v>
      </c>
      <c r="R24" s="279">
        <v>6695.9009999999998</v>
      </c>
      <c r="S24" s="276" t="s">
        <v>500</v>
      </c>
      <c r="T24" s="276" t="s">
        <v>500</v>
      </c>
      <c r="U24" s="276" t="s">
        <v>383</v>
      </c>
      <c r="V24" s="276">
        <v>4</v>
      </c>
      <c r="W24" s="158" t="s">
        <v>501</v>
      </c>
      <c r="X24" s="159">
        <f>5653/1.18</f>
        <v>4790.6779661016953</v>
      </c>
      <c r="Y24" s="158" t="s">
        <v>501</v>
      </c>
      <c r="Z24" s="276">
        <v>0</v>
      </c>
      <c r="AA24" s="159">
        <f>X24</f>
        <v>4790.6779661016953</v>
      </c>
      <c r="AB24" s="279">
        <f>AA27</f>
        <v>5083.8983050847464</v>
      </c>
      <c r="AC24" s="276" t="str">
        <f>W27</f>
        <v>ООО "ЭЛТКОМ"</v>
      </c>
      <c r="AD24" s="279">
        <v>5999</v>
      </c>
      <c r="AE24" s="279">
        <v>5999</v>
      </c>
      <c r="AF24" s="276" t="s">
        <v>383</v>
      </c>
      <c r="AG24" s="276" t="s">
        <v>383</v>
      </c>
      <c r="AH24" s="273" t="s">
        <v>383</v>
      </c>
      <c r="AI24" s="273" t="s">
        <v>383</v>
      </c>
      <c r="AJ24" s="273" t="s">
        <v>383</v>
      </c>
      <c r="AK24" s="273" t="s">
        <v>383</v>
      </c>
      <c r="AL24" s="276" t="s">
        <v>502</v>
      </c>
      <c r="AM24" s="276" t="s">
        <v>503</v>
      </c>
      <c r="AN24" s="273">
        <v>42824</v>
      </c>
      <c r="AO24" s="276" t="s">
        <v>504</v>
      </c>
      <c r="AP24" s="273" t="s">
        <v>383</v>
      </c>
      <c r="AQ24" s="273">
        <v>42845</v>
      </c>
      <c r="AR24" s="273">
        <v>42845</v>
      </c>
      <c r="AS24" s="273" t="s">
        <v>505</v>
      </c>
      <c r="AT24" s="273" t="s">
        <v>506</v>
      </c>
      <c r="AU24" s="276" t="s">
        <v>383</v>
      </c>
      <c r="AV24" s="276" t="s">
        <v>383</v>
      </c>
    </row>
    <row r="25" spans="1:48" s="160" customFormat="1" ht="36" customHeight="1">
      <c r="A25" s="283"/>
      <c r="B25" s="277"/>
      <c r="C25" s="277"/>
      <c r="D25" s="287"/>
      <c r="E25" s="283"/>
      <c r="F25" s="283"/>
      <c r="G25" s="283"/>
      <c r="H25" s="283"/>
      <c r="I25" s="283"/>
      <c r="J25" s="283"/>
      <c r="K25" s="280"/>
      <c r="L25" s="283"/>
      <c r="M25" s="277"/>
      <c r="N25" s="277"/>
      <c r="O25" s="277"/>
      <c r="P25" s="280"/>
      <c r="Q25" s="277"/>
      <c r="R25" s="280"/>
      <c r="S25" s="277"/>
      <c r="T25" s="277"/>
      <c r="U25" s="277"/>
      <c r="V25" s="277"/>
      <c r="W25" s="158" t="s">
        <v>507</v>
      </c>
      <c r="X25" s="159">
        <f>6688.987/1.18</f>
        <v>5668.6330508474584</v>
      </c>
      <c r="Y25" s="158" t="s">
        <v>507</v>
      </c>
      <c r="Z25" s="277"/>
      <c r="AA25" s="159">
        <f t="shared" ref="AA25:AA27" si="0">X25</f>
        <v>5668.6330508474584</v>
      </c>
      <c r="AB25" s="280"/>
      <c r="AC25" s="277"/>
      <c r="AD25" s="280"/>
      <c r="AE25" s="280"/>
      <c r="AF25" s="277"/>
      <c r="AG25" s="277"/>
      <c r="AH25" s="274"/>
      <c r="AI25" s="274"/>
      <c r="AJ25" s="274"/>
      <c r="AK25" s="274"/>
      <c r="AL25" s="277"/>
      <c r="AM25" s="277"/>
      <c r="AN25" s="277"/>
      <c r="AO25" s="277"/>
      <c r="AP25" s="274"/>
      <c r="AQ25" s="274"/>
      <c r="AR25" s="274"/>
      <c r="AS25" s="274"/>
      <c r="AT25" s="274"/>
      <c r="AU25" s="277"/>
      <c r="AV25" s="277"/>
    </row>
    <row r="26" spans="1:48" s="160" customFormat="1" ht="36" customHeight="1">
      <c r="A26" s="283"/>
      <c r="B26" s="277"/>
      <c r="C26" s="277"/>
      <c r="D26" s="287"/>
      <c r="E26" s="283"/>
      <c r="F26" s="283"/>
      <c r="G26" s="283"/>
      <c r="H26" s="283"/>
      <c r="I26" s="283"/>
      <c r="J26" s="283"/>
      <c r="K26" s="280"/>
      <c r="L26" s="283"/>
      <c r="M26" s="277"/>
      <c r="N26" s="277"/>
      <c r="O26" s="277"/>
      <c r="P26" s="280"/>
      <c r="Q26" s="277"/>
      <c r="R26" s="280"/>
      <c r="S26" s="277"/>
      <c r="T26" s="277"/>
      <c r="U26" s="277"/>
      <c r="V26" s="277"/>
      <c r="W26" s="158" t="s">
        <v>508</v>
      </c>
      <c r="X26" s="159">
        <f>5959.5/1.18</f>
        <v>5050.4237288135591</v>
      </c>
      <c r="Y26" s="158" t="s">
        <v>508</v>
      </c>
      <c r="Z26" s="277"/>
      <c r="AA26" s="159">
        <f t="shared" si="0"/>
        <v>5050.4237288135591</v>
      </c>
      <c r="AB26" s="280"/>
      <c r="AC26" s="277"/>
      <c r="AD26" s="280"/>
      <c r="AE26" s="280"/>
      <c r="AF26" s="277"/>
      <c r="AG26" s="277"/>
      <c r="AH26" s="274"/>
      <c r="AI26" s="274"/>
      <c r="AJ26" s="274"/>
      <c r="AK26" s="274"/>
      <c r="AL26" s="277"/>
      <c r="AM26" s="277"/>
      <c r="AN26" s="277"/>
      <c r="AO26" s="277"/>
      <c r="AP26" s="274"/>
      <c r="AQ26" s="274"/>
      <c r="AR26" s="274"/>
      <c r="AS26" s="274"/>
      <c r="AT26" s="274"/>
      <c r="AU26" s="277"/>
      <c r="AV26" s="277"/>
    </row>
    <row r="27" spans="1:48" s="160" customFormat="1" ht="36" customHeight="1">
      <c r="A27" s="284"/>
      <c r="B27" s="278"/>
      <c r="C27" s="278"/>
      <c r="D27" s="288"/>
      <c r="E27" s="284"/>
      <c r="F27" s="284"/>
      <c r="G27" s="284"/>
      <c r="H27" s="284"/>
      <c r="I27" s="284"/>
      <c r="J27" s="284"/>
      <c r="K27" s="281"/>
      <c r="L27" s="284"/>
      <c r="M27" s="278"/>
      <c r="N27" s="278"/>
      <c r="O27" s="278"/>
      <c r="P27" s="281"/>
      <c r="Q27" s="278"/>
      <c r="R27" s="281"/>
      <c r="S27" s="278"/>
      <c r="T27" s="278"/>
      <c r="U27" s="278"/>
      <c r="V27" s="278"/>
      <c r="W27" s="158" t="s">
        <v>509</v>
      </c>
      <c r="X27" s="159">
        <f>5999/1.18</f>
        <v>5083.8983050847464</v>
      </c>
      <c r="Y27" s="158"/>
      <c r="Z27" s="278"/>
      <c r="AA27" s="159">
        <f t="shared" si="0"/>
        <v>5083.8983050847464</v>
      </c>
      <c r="AB27" s="281"/>
      <c r="AC27" s="278"/>
      <c r="AD27" s="281"/>
      <c r="AE27" s="281"/>
      <c r="AF27" s="278"/>
      <c r="AG27" s="278"/>
      <c r="AH27" s="275"/>
      <c r="AI27" s="275"/>
      <c r="AJ27" s="275"/>
      <c r="AK27" s="275"/>
      <c r="AL27" s="278"/>
      <c r="AM27" s="278"/>
      <c r="AN27" s="278"/>
      <c r="AO27" s="278"/>
      <c r="AP27" s="275"/>
      <c r="AQ27" s="275"/>
      <c r="AR27" s="275"/>
      <c r="AS27" s="275"/>
      <c r="AT27" s="275"/>
      <c r="AU27" s="278"/>
      <c r="AV27" s="278"/>
    </row>
  </sheetData>
  <mergeCells count="104">
    <mergeCell ref="AQ21:AQ22"/>
    <mergeCell ref="AF21:AG21"/>
    <mergeCell ref="AN21:AN22"/>
    <mergeCell ref="AH21:AI21"/>
    <mergeCell ref="AO21:AO22"/>
    <mergeCell ref="AU20:AU22"/>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W20:W22"/>
    <mergeCell ref="X20:X22"/>
    <mergeCell ref="Y20:Y22"/>
    <mergeCell ref="O20:O22"/>
    <mergeCell ref="P20:P22"/>
    <mergeCell ref="Q20:Q22"/>
    <mergeCell ref="A24:A27"/>
    <mergeCell ref="B24:B27"/>
    <mergeCell ref="C24:C27"/>
    <mergeCell ref="D24:D27"/>
    <mergeCell ref="E24:E27"/>
    <mergeCell ref="U24:U27"/>
    <mergeCell ref="V24:V27"/>
    <mergeCell ref="R20:R22"/>
    <mergeCell ref="S20:T20"/>
    <mergeCell ref="V20:V22"/>
    <mergeCell ref="U20:U22"/>
    <mergeCell ref="F21:F22"/>
    <mergeCell ref="G21:G22"/>
    <mergeCell ref="H21:H22"/>
    <mergeCell ref="I21:I22"/>
    <mergeCell ref="Z24:Z27"/>
    <mergeCell ref="A13:L13"/>
    <mergeCell ref="A5:L5"/>
    <mergeCell ref="A7:L7"/>
    <mergeCell ref="A9:L9"/>
    <mergeCell ref="A10:L10"/>
    <mergeCell ref="A12:L12"/>
    <mergeCell ref="A15:O15"/>
    <mergeCell ref="K24:K27"/>
    <mergeCell ref="L24:L27"/>
    <mergeCell ref="M24:M27"/>
    <mergeCell ref="N24:N27"/>
    <mergeCell ref="O24:O27"/>
    <mergeCell ref="F24:F27"/>
    <mergeCell ref="G24:G27"/>
    <mergeCell ref="H24:H27"/>
    <mergeCell ref="I24:I27"/>
    <mergeCell ref="J24:J27"/>
    <mergeCell ref="A16:L16"/>
    <mergeCell ref="A18:Y18"/>
    <mergeCell ref="A20:A22"/>
    <mergeCell ref="B20:B22"/>
    <mergeCell ref="C20:C22"/>
    <mergeCell ref="D20:D22"/>
    <mergeCell ref="E20:L20"/>
    <mergeCell ref="AD24:AD27"/>
    <mergeCell ref="AE24:AE27"/>
    <mergeCell ref="AF24:AF27"/>
    <mergeCell ref="AG24:AG27"/>
    <mergeCell ref="AH24:AH27"/>
    <mergeCell ref="AS24:AS27"/>
    <mergeCell ref="AB24:AB27"/>
    <mergeCell ref="AC24:AC27"/>
    <mergeCell ref="P24:P27"/>
    <mergeCell ref="Q24:Q27"/>
    <mergeCell ref="R24:R27"/>
    <mergeCell ref="S24:S27"/>
    <mergeCell ref="T24:T27"/>
    <mergeCell ref="AI24:AI27"/>
    <mergeCell ref="AJ24:AJ27"/>
    <mergeCell ref="AT24:AT27"/>
    <mergeCell ref="AU24:AU27"/>
    <mergeCell ref="AV24:AV27"/>
    <mergeCell ref="AN24:AN27"/>
    <mergeCell ref="AO24:AO27"/>
    <mergeCell ref="AP24:AP27"/>
    <mergeCell ref="AQ24:AQ27"/>
    <mergeCell ref="AR24:AR27"/>
    <mergeCell ref="AK24:AK27"/>
    <mergeCell ref="AL24:AL27"/>
    <mergeCell ref="AM24:AM27"/>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topLeftCell="A12" workbookViewId="0">
      <selection activeCell="G23" sqref="G23:L23"/>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127</v>
      </c>
      <c r="L1" s="145" t="s">
        <v>481</v>
      </c>
    </row>
    <row r="2" spans="1:12" ht="15.95" customHeight="1">
      <c r="C2" s="1" t="s">
        <v>127</v>
      </c>
      <c r="L2" s="145" t="s">
        <v>1</v>
      </c>
    </row>
    <row r="3" spans="1:12" ht="15.95" customHeight="1">
      <c r="C3" s="1" t="s">
        <v>127</v>
      </c>
      <c r="L3" s="145" t="s">
        <v>464</v>
      </c>
    </row>
    <row r="5" spans="1:12" ht="15.95" customHeight="1">
      <c r="A5" s="167" t="s">
        <v>416</v>
      </c>
      <c r="B5" s="167"/>
      <c r="C5" s="167"/>
      <c r="D5" s="167"/>
      <c r="E5" s="167"/>
      <c r="F5" s="167"/>
      <c r="G5" s="167"/>
      <c r="H5" s="167"/>
      <c r="I5" s="167"/>
      <c r="J5" s="167"/>
      <c r="K5" s="167"/>
      <c r="L5" s="167"/>
    </row>
    <row r="7" spans="1:12" ht="18.95" customHeight="1">
      <c r="A7" s="168" t="s">
        <v>3</v>
      </c>
      <c r="B7" s="168"/>
      <c r="C7" s="168"/>
      <c r="D7" s="168"/>
      <c r="E7" s="168"/>
      <c r="F7" s="168"/>
      <c r="G7" s="168"/>
      <c r="H7" s="168"/>
      <c r="I7" s="168"/>
      <c r="J7" s="168"/>
      <c r="K7" s="168"/>
      <c r="L7" s="168"/>
    </row>
    <row r="9" spans="1:12" ht="15.95" customHeight="1">
      <c r="A9" s="167" t="s">
        <v>462</v>
      </c>
      <c r="B9" s="167"/>
      <c r="C9" s="167"/>
      <c r="D9" s="167"/>
      <c r="E9" s="167"/>
      <c r="F9" s="167"/>
      <c r="G9" s="167"/>
      <c r="H9" s="167"/>
      <c r="I9" s="167"/>
      <c r="J9" s="167"/>
      <c r="K9" s="167"/>
      <c r="L9" s="167"/>
    </row>
    <row r="10" spans="1:12" ht="15.95" customHeight="1">
      <c r="A10" s="165" t="s">
        <v>4</v>
      </c>
      <c r="B10" s="165"/>
      <c r="C10" s="165"/>
      <c r="D10" s="165"/>
      <c r="E10" s="165"/>
      <c r="F10" s="165"/>
      <c r="G10" s="165"/>
      <c r="H10" s="165"/>
      <c r="I10" s="165"/>
      <c r="J10" s="165"/>
      <c r="K10" s="165"/>
      <c r="L10" s="165"/>
    </row>
    <row r="12" spans="1:12" ht="15.95" customHeight="1">
      <c r="A12" s="167" t="str">
        <f>'1. паспорт местоположение '!A12:C12</f>
        <v>Н_ПрЗ_КТП28_111232.04</v>
      </c>
      <c r="B12" s="167"/>
      <c r="C12" s="167"/>
      <c r="D12" s="167"/>
      <c r="E12" s="167"/>
      <c r="F12" s="167"/>
      <c r="G12" s="167"/>
      <c r="H12" s="167"/>
      <c r="I12" s="167"/>
      <c r="J12" s="167"/>
      <c r="K12" s="167"/>
      <c r="L12" s="167"/>
    </row>
    <row r="13" spans="1:12" ht="15.95" customHeight="1">
      <c r="A13" s="165" t="s">
        <v>5</v>
      </c>
      <c r="B13" s="165"/>
      <c r="C13" s="165"/>
      <c r="D13" s="165"/>
      <c r="E13" s="165"/>
      <c r="F13" s="165"/>
      <c r="G13" s="165"/>
      <c r="H13" s="165"/>
      <c r="I13" s="165"/>
      <c r="J13" s="165"/>
      <c r="K13" s="165"/>
      <c r="L13" s="165"/>
    </row>
    <row r="15" spans="1:12" ht="32.1" customHeight="1">
      <c r="A15" s="164" t="s">
        <v>470</v>
      </c>
      <c r="B15" s="164" t="s">
        <v>415</v>
      </c>
      <c r="C15" s="164" t="s">
        <v>415</v>
      </c>
      <c r="D15" s="164" t="s">
        <v>415</v>
      </c>
      <c r="E15" s="164" t="s">
        <v>415</v>
      </c>
      <c r="F15" s="164" t="s">
        <v>415</v>
      </c>
      <c r="G15" s="164" t="s">
        <v>415</v>
      </c>
      <c r="H15" s="164" t="s">
        <v>415</v>
      </c>
      <c r="I15" s="164" t="s">
        <v>415</v>
      </c>
      <c r="J15" s="164" t="s">
        <v>415</v>
      </c>
      <c r="K15" s="164" t="s">
        <v>415</v>
      </c>
      <c r="L15" s="164" t="s">
        <v>415</v>
      </c>
    </row>
    <row r="16" spans="1:12" ht="15.95" customHeight="1">
      <c r="A16" s="165" t="s">
        <v>6</v>
      </c>
      <c r="B16" s="165"/>
      <c r="C16" s="165"/>
      <c r="D16" s="165"/>
      <c r="E16" s="165"/>
      <c r="F16" s="165"/>
      <c r="G16" s="165"/>
      <c r="H16" s="165"/>
      <c r="I16" s="165"/>
      <c r="J16" s="165"/>
      <c r="K16" s="165"/>
      <c r="L16" s="165"/>
    </row>
    <row r="18" spans="1:13" ht="18.95" customHeight="1">
      <c r="A18" s="170" t="s">
        <v>337</v>
      </c>
      <c r="B18" s="170"/>
      <c r="C18" s="170"/>
      <c r="D18" s="170"/>
      <c r="E18" s="170"/>
      <c r="F18" s="170"/>
      <c r="G18" s="170"/>
      <c r="H18" s="170"/>
      <c r="I18" s="170"/>
      <c r="J18" s="170"/>
      <c r="K18" s="170"/>
      <c r="L18" s="170"/>
    </row>
    <row r="20" spans="1:13" ht="38.25" customHeight="1">
      <c r="A20" s="289" t="s">
        <v>338</v>
      </c>
      <c r="B20" s="289"/>
      <c r="C20" s="289"/>
      <c r="D20" s="289"/>
      <c r="E20" s="289"/>
      <c r="F20" s="289"/>
      <c r="G20" s="290" t="str">
        <f t="shared" ref="G20" si="0">$A$15</f>
        <v>Реконструкция КТП-28 г. Заполярный (замена силового трансформатора ТМ-400/6/0,4 на ТМГ-400/6/04 )</v>
      </c>
      <c r="H20" s="290"/>
      <c r="I20" s="290"/>
      <c r="J20" s="290"/>
      <c r="K20" s="290"/>
      <c r="L20" s="290"/>
      <c r="M20" s="13" t="s">
        <v>127</v>
      </c>
    </row>
    <row r="21" spans="1:13" ht="15.95" customHeight="1">
      <c r="A21" s="289" t="s">
        <v>339</v>
      </c>
      <c r="B21" s="289"/>
      <c r="C21" s="289"/>
      <c r="D21" s="289"/>
      <c r="E21" s="289"/>
      <c r="F21" s="289"/>
      <c r="G21" s="290" t="s">
        <v>468</v>
      </c>
      <c r="H21" s="290"/>
      <c r="I21" s="290"/>
      <c r="J21" s="290"/>
      <c r="K21" s="290"/>
      <c r="L21" s="290"/>
    </row>
    <row r="22" spans="1:13" ht="15.95" customHeight="1">
      <c r="A22" s="289" t="s">
        <v>340</v>
      </c>
      <c r="B22" s="289"/>
      <c r="C22" s="289"/>
      <c r="D22" s="289"/>
      <c r="E22" s="289"/>
      <c r="F22" s="289"/>
      <c r="G22" s="290" t="s">
        <v>418</v>
      </c>
      <c r="H22" s="290"/>
      <c r="I22" s="290"/>
      <c r="J22" s="290"/>
      <c r="K22" s="290"/>
      <c r="L22" s="290"/>
    </row>
    <row r="23" spans="1:13" ht="15.95" customHeight="1">
      <c r="A23" s="289" t="s">
        <v>341</v>
      </c>
      <c r="B23" s="289"/>
      <c r="C23" s="289"/>
      <c r="D23" s="289"/>
      <c r="E23" s="289"/>
      <c r="F23" s="289"/>
      <c r="G23" s="290" t="s">
        <v>513</v>
      </c>
      <c r="H23" s="290"/>
      <c r="I23" s="290"/>
      <c r="J23" s="290"/>
      <c r="K23" s="290"/>
      <c r="L23" s="290"/>
    </row>
    <row r="24" spans="1:13" ht="15.95" customHeight="1">
      <c r="A24" s="289" t="s">
        <v>342</v>
      </c>
      <c r="B24" s="289"/>
      <c r="C24" s="289"/>
      <c r="D24" s="289"/>
      <c r="E24" s="289"/>
      <c r="F24" s="289"/>
      <c r="G24" s="298">
        <v>2017</v>
      </c>
      <c r="H24" s="298"/>
      <c r="I24" s="298"/>
      <c r="J24" s="298"/>
      <c r="K24" s="298"/>
      <c r="L24" s="298"/>
    </row>
    <row r="25" spans="1:13" ht="15.95" customHeight="1">
      <c r="A25" s="289" t="s">
        <v>343</v>
      </c>
      <c r="B25" s="289"/>
      <c r="C25" s="289"/>
      <c r="D25" s="289"/>
      <c r="E25" s="289"/>
      <c r="F25" s="289"/>
      <c r="G25" s="291" t="s">
        <v>493</v>
      </c>
      <c r="H25" s="291"/>
      <c r="I25" s="291"/>
      <c r="J25" s="291"/>
      <c r="K25" s="291"/>
      <c r="L25" s="291"/>
    </row>
    <row r="26" spans="1:13" ht="15.95" customHeight="1">
      <c r="A26" s="289" t="s">
        <v>479</v>
      </c>
      <c r="B26" s="289"/>
      <c r="C26" s="289"/>
      <c r="D26" s="289"/>
      <c r="E26" s="289"/>
      <c r="F26" s="289"/>
      <c r="G26" s="292">
        <v>0.217</v>
      </c>
      <c r="H26" s="293"/>
      <c r="I26" s="293"/>
      <c r="J26" s="293"/>
      <c r="K26" s="293"/>
      <c r="L26" s="294"/>
    </row>
    <row r="27" spans="1:13" ht="15.95" customHeight="1">
      <c r="A27" s="289" t="s">
        <v>344</v>
      </c>
      <c r="B27" s="289"/>
      <c r="C27" s="289"/>
      <c r="D27" s="289"/>
      <c r="E27" s="289"/>
      <c r="F27" s="289"/>
      <c r="G27" s="295" t="s">
        <v>512</v>
      </c>
      <c r="H27" s="296"/>
      <c r="I27" s="296"/>
      <c r="J27" s="296"/>
      <c r="K27" s="296"/>
      <c r="L27" s="297"/>
    </row>
    <row r="28" spans="1:13" ht="15.95" customHeight="1">
      <c r="A28" s="289" t="s">
        <v>345</v>
      </c>
      <c r="B28" s="289"/>
      <c r="C28" s="289"/>
      <c r="D28" s="289"/>
      <c r="E28" s="289"/>
      <c r="F28" s="289"/>
      <c r="G28" s="301">
        <f>'1. паспорт местоположение '!C48</f>
        <v>0.23149999919999997</v>
      </c>
      <c r="H28" s="301"/>
      <c r="I28" s="301"/>
      <c r="J28" s="301"/>
      <c r="K28" s="301"/>
      <c r="L28" s="301"/>
    </row>
    <row r="29" spans="1:13" ht="29.1" customHeight="1">
      <c r="A29" s="299" t="s">
        <v>346</v>
      </c>
      <c r="B29" s="299"/>
      <c r="C29" s="299"/>
      <c r="D29" s="299"/>
      <c r="E29" s="299"/>
      <c r="F29" s="299"/>
      <c r="G29" s="300">
        <f>G31+G36</f>
        <v>0.23149999919999997</v>
      </c>
      <c r="H29" s="300"/>
      <c r="I29" s="300"/>
      <c r="J29" s="300"/>
      <c r="K29" s="300"/>
      <c r="L29" s="300"/>
    </row>
    <row r="30" spans="1:13" ht="15.95" customHeight="1">
      <c r="A30" s="289" t="s">
        <v>347</v>
      </c>
      <c r="B30" s="289"/>
      <c r="C30" s="289"/>
      <c r="D30" s="289"/>
      <c r="E30" s="289"/>
      <c r="F30" s="289"/>
      <c r="G30" s="300"/>
      <c r="H30" s="300"/>
      <c r="I30" s="300"/>
      <c r="J30" s="300"/>
      <c r="K30" s="300"/>
      <c r="L30" s="300"/>
    </row>
    <row r="31" spans="1:13" ht="32.1" customHeight="1">
      <c r="A31" s="299" t="s">
        <v>348</v>
      </c>
      <c r="B31" s="299"/>
      <c r="C31" s="299"/>
      <c r="D31" s="299"/>
      <c r="E31" s="299"/>
      <c r="F31" s="299"/>
      <c r="G31" s="300"/>
      <c r="H31" s="300"/>
      <c r="I31" s="300"/>
      <c r="J31" s="300"/>
      <c r="K31" s="300"/>
      <c r="L31" s="300"/>
    </row>
    <row r="32" spans="1:13" ht="15.95" customHeight="1">
      <c r="A32" s="289" t="s">
        <v>480</v>
      </c>
      <c r="B32" s="289"/>
      <c r="C32" s="289"/>
      <c r="D32" s="289"/>
      <c r="E32" s="289"/>
      <c r="F32" s="289"/>
      <c r="G32" s="300"/>
      <c r="H32" s="300"/>
      <c r="I32" s="300"/>
      <c r="J32" s="300"/>
      <c r="K32" s="300"/>
      <c r="L32" s="300"/>
    </row>
    <row r="33" spans="1:12" ht="15.95" customHeight="1">
      <c r="A33" s="289" t="s">
        <v>349</v>
      </c>
      <c r="B33" s="289"/>
      <c r="C33" s="289"/>
      <c r="D33" s="289"/>
      <c r="E33" s="289"/>
      <c r="F33" s="289"/>
      <c r="G33" s="300"/>
      <c r="H33" s="300"/>
      <c r="I33" s="300"/>
      <c r="J33" s="300"/>
      <c r="K33" s="300"/>
      <c r="L33" s="300"/>
    </row>
    <row r="34" spans="1:12" ht="15.95" customHeight="1">
      <c r="A34" s="289" t="s">
        <v>350</v>
      </c>
      <c r="B34" s="289"/>
      <c r="C34" s="289"/>
      <c r="D34" s="289"/>
      <c r="E34" s="289"/>
      <c r="F34" s="289"/>
      <c r="G34" s="300"/>
      <c r="H34" s="300"/>
      <c r="I34" s="300"/>
      <c r="J34" s="300"/>
      <c r="K34" s="300"/>
      <c r="L34" s="300"/>
    </row>
    <row r="35" spans="1:12" ht="15.95" customHeight="1">
      <c r="A35" s="289" t="s">
        <v>351</v>
      </c>
      <c r="B35" s="289"/>
      <c r="C35" s="289"/>
      <c r="D35" s="289"/>
      <c r="E35" s="289"/>
      <c r="F35" s="289"/>
      <c r="G35" s="300"/>
      <c r="H35" s="300"/>
      <c r="I35" s="300"/>
      <c r="J35" s="300"/>
      <c r="K35" s="300"/>
      <c r="L35" s="300"/>
    </row>
    <row r="36" spans="1:12" ht="48" customHeight="1">
      <c r="A36" s="299" t="s">
        <v>352</v>
      </c>
      <c r="B36" s="299"/>
      <c r="C36" s="299"/>
      <c r="D36" s="299"/>
      <c r="E36" s="299"/>
      <c r="F36" s="299"/>
      <c r="G36" s="300">
        <f>SUM(G37:L40)</f>
        <v>0.23149999919999997</v>
      </c>
      <c r="H36" s="300"/>
      <c r="I36" s="300"/>
      <c r="J36" s="300"/>
      <c r="K36" s="300"/>
      <c r="L36" s="300"/>
    </row>
    <row r="37" spans="1:12" ht="15.95" customHeight="1">
      <c r="A37" s="289" t="s">
        <v>480</v>
      </c>
      <c r="B37" s="289"/>
      <c r="C37" s="289"/>
      <c r="D37" s="289"/>
      <c r="E37" s="289"/>
      <c r="F37" s="289"/>
      <c r="G37" s="300"/>
      <c r="H37" s="300"/>
      <c r="I37" s="300"/>
      <c r="J37" s="300"/>
      <c r="K37" s="300"/>
      <c r="L37" s="300"/>
    </row>
    <row r="38" spans="1:12" ht="15.95" customHeight="1">
      <c r="A38" s="289" t="s">
        <v>349</v>
      </c>
      <c r="B38" s="289"/>
      <c r="C38" s="289"/>
      <c r="D38" s="289"/>
      <c r="E38" s="289"/>
      <c r="F38" s="289"/>
      <c r="G38" s="300"/>
      <c r="H38" s="300"/>
      <c r="I38" s="300"/>
      <c r="J38" s="300"/>
      <c r="K38" s="300"/>
      <c r="L38" s="300"/>
    </row>
    <row r="39" spans="1:12" ht="15.95" customHeight="1">
      <c r="A39" s="289" t="s">
        <v>350</v>
      </c>
      <c r="B39" s="289"/>
      <c r="C39" s="289"/>
      <c r="D39" s="289"/>
      <c r="E39" s="289"/>
      <c r="F39" s="289"/>
      <c r="G39" s="300"/>
      <c r="H39" s="300"/>
      <c r="I39" s="300"/>
      <c r="J39" s="300"/>
      <c r="K39" s="300"/>
      <c r="L39" s="300"/>
    </row>
    <row r="40" spans="1:12" ht="15.95" customHeight="1">
      <c r="A40" s="289" t="s">
        <v>351</v>
      </c>
      <c r="B40" s="289"/>
      <c r="C40" s="289"/>
      <c r="D40" s="289"/>
      <c r="E40" s="289"/>
      <c r="F40" s="289"/>
      <c r="G40" s="300">
        <f>G28</f>
        <v>0.23149999919999997</v>
      </c>
      <c r="H40" s="300"/>
      <c r="I40" s="300"/>
      <c r="J40" s="300"/>
      <c r="K40" s="300"/>
      <c r="L40" s="300"/>
    </row>
    <row r="41" spans="1:12" ht="29.1" customHeight="1">
      <c r="A41" s="299" t="s">
        <v>353</v>
      </c>
      <c r="B41" s="299"/>
      <c r="C41" s="299"/>
      <c r="D41" s="299"/>
      <c r="E41" s="299"/>
      <c r="F41" s="299"/>
      <c r="G41" s="302">
        <v>100</v>
      </c>
      <c r="H41" s="302"/>
      <c r="I41" s="302"/>
      <c r="J41" s="302"/>
      <c r="K41" s="302"/>
      <c r="L41" s="302"/>
    </row>
    <row r="42" spans="1:12" ht="15.95" customHeight="1">
      <c r="A42" s="289" t="s">
        <v>347</v>
      </c>
      <c r="B42" s="289"/>
      <c r="C42" s="289"/>
      <c r="D42" s="289"/>
      <c r="E42" s="289"/>
      <c r="F42" s="289"/>
      <c r="G42" s="300"/>
      <c r="H42" s="300"/>
      <c r="I42" s="300"/>
      <c r="J42" s="300"/>
      <c r="K42" s="300"/>
      <c r="L42" s="300"/>
    </row>
    <row r="43" spans="1:12" ht="15.95" customHeight="1">
      <c r="A43" s="289" t="s">
        <v>354</v>
      </c>
      <c r="B43" s="289"/>
      <c r="C43" s="289"/>
      <c r="D43" s="289"/>
      <c r="E43" s="289"/>
      <c r="F43" s="289"/>
      <c r="G43" s="300"/>
      <c r="H43" s="300"/>
      <c r="I43" s="300"/>
      <c r="J43" s="300"/>
      <c r="K43" s="300"/>
      <c r="L43" s="300"/>
    </row>
    <row r="44" spans="1:12" ht="15.95" customHeight="1">
      <c r="A44" s="289" t="s">
        <v>355</v>
      </c>
      <c r="B44" s="289"/>
      <c r="C44" s="289"/>
      <c r="D44" s="289"/>
      <c r="E44" s="289"/>
      <c r="F44" s="289"/>
      <c r="G44" s="302">
        <v>100</v>
      </c>
      <c r="H44" s="302"/>
      <c r="I44" s="302"/>
      <c r="J44" s="302"/>
      <c r="K44" s="302"/>
      <c r="L44" s="302"/>
    </row>
    <row r="45" spans="1:12" ht="15.95" customHeight="1">
      <c r="A45" s="289" t="s">
        <v>356</v>
      </c>
      <c r="B45" s="289"/>
      <c r="C45" s="289"/>
      <c r="D45" s="289"/>
      <c r="E45" s="289"/>
      <c r="F45" s="289"/>
      <c r="G45" s="300"/>
      <c r="H45" s="300"/>
      <c r="I45" s="300"/>
      <c r="J45" s="300"/>
      <c r="K45" s="300"/>
      <c r="L45" s="300"/>
    </row>
    <row r="46" spans="1:12" ht="15.95" customHeight="1">
      <c r="A46" s="299" t="s">
        <v>357</v>
      </c>
      <c r="B46" s="299"/>
      <c r="C46" s="299"/>
      <c r="D46" s="299"/>
      <c r="E46" s="299"/>
      <c r="F46" s="299"/>
      <c r="G46" s="302">
        <v>100</v>
      </c>
      <c r="H46" s="302"/>
      <c r="I46" s="302"/>
      <c r="J46" s="302"/>
      <c r="K46" s="302"/>
      <c r="L46" s="302"/>
    </row>
    <row r="47" spans="1:12" ht="15.95" customHeight="1">
      <c r="A47" s="299" t="s">
        <v>358</v>
      </c>
      <c r="B47" s="299"/>
      <c r="C47" s="299"/>
      <c r="D47" s="299"/>
      <c r="E47" s="299"/>
      <c r="F47" s="299"/>
      <c r="G47" s="302"/>
      <c r="H47" s="302"/>
      <c r="I47" s="302"/>
      <c r="J47" s="302"/>
      <c r="K47" s="302"/>
      <c r="L47" s="302"/>
    </row>
    <row r="48" spans="1:12" ht="15.95" customHeight="1">
      <c r="A48" s="299" t="s">
        <v>359</v>
      </c>
      <c r="B48" s="299"/>
      <c r="C48" s="299"/>
      <c r="D48" s="299"/>
      <c r="E48" s="299"/>
      <c r="F48" s="299"/>
      <c r="G48" s="302">
        <v>100</v>
      </c>
      <c r="H48" s="302"/>
      <c r="I48" s="302"/>
      <c r="J48" s="302"/>
      <c r="K48" s="302"/>
      <c r="L48" s="302"/>
    </row>
    <row r="49" spans="1:12" ht="15.95" customHeight="1">
      <c r="A49" s="299" t="s">
        <v>360</v>
      </c>
      <c r="B49" s="299"/>
      <c r="C49" s="299"/>
      <c r="D49" s="299"/>
      <c r="E49" s="299"/>
      <c r="F49" s="299"/>
      <c r="G49" s="302"/>
      <c r="H49" s="302"/>
      <c r="I49" s="302"/>
      <c r="J49" s="302"/>
      <c r="K49" s="302"/>
      <c r="L49" s="302"/>
    </row>
    <row r="50" spans="1:12" ht="15.95" customHeight="1">
      <c r="A50" s="299" t="s">
        <v>361</v>
      </c>
      <c r="B50" s="299"/>
      <c r="C50" s="299"/>
      <c r="D50" s="299"/>
      <c r="E50" s="299"/>
      <c r="F50" s="299"/>
      <c r="G50" s="300"/>
      <c r="H50" s="300"/>
      <c r="I50" s="300"/>
      <c r="J50" s="300"/>
      <c r="K50" s="300"/>
      <c r="L50" s="300"/>
    </row>
    <row r="51" spans="1:12" ht="15.95" customHeight="1">
      <c r="A51" s="303" t="s">
        <v>362</v>
      </c>
      <c r="B51" s="303"/>
      <c r="C51" s="303"/>
      <c r="D51" s="303"/>
      <c r="E51" s="303"/>
      <c r="F51" s="303"/>
      <c r="G51" s="300" t="s">
        <v>498</v>
      </c>
      <c r="H51" s="300"/>
      <c r="I51" s="300"/>
      <c r="J51" s="300"/>
      <c r="K51" s="300"/>
      <c r="L51" s="300"/>
    </row>
    <row r="52" spans="1:12" ht="13.5" customHeight="1">
      <c r="A52" s="305" t="s">
        <v>363</v>
      </c>
      <c r="B52" s="305"/>
      <c r="C52" s="305"/>
      <c r="D52" s="305"/>
      <c r="E52" s="305"/>
      <c r="F52" s="305"/>
      <c r="G52" s="300" t="s">
        <v>33</v>
      </c>
      <c r="H52" s="300"/>
      <c r="I52" s="300"/>
      <c r="J52" s="300"/>
      <c r="K52" s="300"/>
      <c r="L52" s="300"/>
    </row>
    <row r="53" spans="1:12" ht="15.95" customHeight="1">
      <c r="A53" s="305" t="s">
        <v>364</v>
      </c>
      <c r="B53" s="305"/>
      <c r="C53" s="305"/>
      <c r="D53" s="305"/>
      <c r="E53" s="305"/>
      <c r="F53" s="305"/>
      <c r="G53" s="300" t="s">
        <v>33</v>
      </c>
      <c r="H53" s="300"/>
      <c r="I53" s="300"/>
      <c r="J53" s="300"/>
      <c r="K53" s="300"/>
      <c r="L53" s="300"/>
    </row>
    <row r="54" spans="1:12" ht="13.5" customHeight="1">
      <c r="A54" s="305" t="s">
        <v>365</v>
      </c>
      <c r="B54" s="305"/>
      <c r="C54" s="305"/>
      <c r="D54" s="305"/>
      <c r="E54" s="305"/>
      <c r="F54" s="305"/>
      <c r="G54" s="300" t="s">
        <v>33</v>
      </c>
      <c r="H54" s="300"/>
      <c r="I54" s="300"/>
      <c r="J54" s="300"/>
      <c r="K54" s="300"/>
      <c r="L54" s="300"/>
    </row>
    <row r="55" spans="1:12" ht="15.95" customHeight="1">
      <c r="A55" s="304" t="s">
        <v>366</v>
      </c>
      <c r="B55" s="304"/>
      <c r="C55" s="304"/>
      <c r="D55" s="304"/>
      <c r="E55" s="304"/>
      <c r="F55" s="304"/>
      <c r="G55" s="300" t="s">
        <v>509</v>
      </c>
      <c r="H55" s="300"/>
      <c r="I55" s="300"/>
      <c r="J55" s="300"/>
      <c r="K55" s="300"/>
      <c r="L55" s="300"/>
    </row>
    <row r="56" spans="1:12" ht="29.1" customHeight="1">
      <c r="A56" s="289" t="s">
        <v>367</v>
      </c>
      <c r="B56" s="289"/>
      <c r="C56" s="289"/>
      <c r="D56" s="289"/>
      <c r="E56" s="289"/>
      <c r="F56" s="289"/>
      <c r="G56" s="300" t="s">
        <v>33</v>
      </c>
      <c r="H56" s="300"/>
      <c r="I56" s="300"/>
      <c r="J56" s="300"/>
      <c r="K56" s="300"/>
      <c r="L56" s="300"/>
    </row>
    <row r="57" spans="1:12" ht="29.1" customHeight="1">
      <c r="A57" s="299" t="s">
        <v>368</v>
      </c>
      <c r="B57" s="299"/>
      <c r="C57" s="299"/>
      <c r="D57" s="299"/>
      <c r="E57" s="299"/>
      <c r="F57" s="299"/>
      <c r="G57" s="300" t="s">
        <v>33</v>
      </c>
      <c r="H57" s="300"/>
      <c r="I57" s="300"/>
      <c r="J57" s="300"/>
      <c r="K57" s="300"/>
      <c r="L57" s="300"/>
    </row>
    <row r="58" spans="1:12" ht="15.95" customHeight="1">
      <c r="A58" s="289" t="s">
        <v>347</v>
      </c>
      <c r="B58" s="289"/>
      <c r="C58" s="289"/>
      <c r="D58" s="289"/>
      <c r="E58" s="289"/>
      <c r="F58" s="289"/>
      <c r="G58" s="300" t="s">
        <v>33</v>
      </c>
      <c r="H58" s="300"/>
      <c r="I58" s="300"/>
      <c r="J58" s="300"/>
      <c r="K58" s="300"/>
      <c r="L58" s="300"/>
    </row>
    <row r="59" spans="1:12" ht="15.95" customHeight="1">
      <c r="A59" s="289" t="s">
        <v>369</v>
      </c>
      <c r="B59" s="289"/>
      <c r="C59" s="289"/>
      <c r="D59" s="289"/>
      <c r="E59" s="289"/>
      <c r="F59" s="289"/>
      <c r="G59" s="300" t="s">
        <v>33</v>
      </c>
      <c r="H59" s="300"/>
      <c r="I59" s="300"/>
      <c r="J59" s="300"/>
      <c r="K59" s="300"/>
      <c r="L59" s="300"/>
    </row>
    <row r="60" spans="1:12" ht="15.95" customHeight="1">
      <c r="A60" s="289" t="s">
        <v>370</v>
      </c>
      <c r="B60" s="289"/>
      <c r="C60" s="289"/>
      <c r="D60" s="289"/>
      <c r="E60" s="289"/>
      <c r="F60" s="289"/>
      <c r="G60" s="300" t="s">
        <v>33</v>
      </c>
      <c r="H60" s="300"/>
      <c r="I60" s="300"/>
      <c r="J60" s="300"/>
      <c r="K60" s="300"/>
      <c r="L60" s="300"/>
    </row>
    <row r="61" spans="1:12" ht="15.95" customHeight="1">
      <c r="A61" s="299" t="s">
        <v>371</v>
      </c>
      <c r="B61" s="299"/>
      <c r="C61" s="299"/>
      <c r="D61" s="299"/>
      <c r="E61" s="299"/>
      <c r="F61" s="299"/>
      <c r="G61" s="300"/>
      <c r="H61" s="300"/>
      <c r="I61" s="300"/>
      <c r="J61" s="300"/>
      <c r="K61" s="300"/>
      <c r="L61" s="300"/>
    </row>
    <row r="62" spans="1:12" ht="15.95" customHeight="1">
      <c r="A62" s="299" t="s">
        <v>372</v>
      </c>
      <c r="B62" s="299"/>
      <c r="C62" s="299"/>
      <c r="D62" s="299"/>
      <c r="E62" s="299"/>
      <c r="F62" s="299"/>
      <c r="G62" s="300"/>
      <c r="H62" s="300"/>
      <c r="I62" s="300"/>
      <c r="J62" s="300"/>
      <c r="K62" s="300"/>
      <c r="L62" s="300"/>
    </row>
    <row r="63" spans="1:12" ht="15.95" customHeight="1">
      <c r="A63" s="303" t="s">
        <v>373</v>
      </c>
      <c r="B63" s="303"/>
      <c r="C63" s="303"/>
      <c r="D63" s="303"/>
      <c r="E63" s="303"/>
      <c r="F63" s="303"/>
      <c r="G63" s="306">
        <v>42881</v>
      </c>
      <c r="H63" s="306"/>
      <c r="I63" s="306"/>
      <c r="J63" s="306"/>
      <c r="K63" s="306"/>
      <c r="L63" s="306"/>
    </row>
    <row r="64" spans="1:12" ht="15.95" customHeight="1">
      <c r="A64" s="305" t="s">
        <v>374</v>
      </c>
      <c r="B64" s="305"/>
      <c r="C64" s="305"/>
      <c r="D64" s="305"/>
      <c r="E64" s="305"/>
      <c r="F64" s="305"/>
      <c r="G64" s="300" t="s">
        <v>33</v>
      </c>
      <c r="H64" s="300"/>
      <c r="I64" s="300"/>
      <c r="J64" s="300"/>
      <c r="K64" s="300"/>
      <c r="L64" s="300"/>
    </row>
    <row r="65" spans="1:12" ht="15.95" customHeight="1">
      <c r="A65" s="304" t="s">
        <v>375</v>
      </c>
      <c r="B65" s="304"/>
      <c r="C65" s="304"/>
      <c r="D65" s="304"/>
      <c r="E65" s="304"/>
      <c r="F65" s="304"/>
      <c r="G65" s="300" t="s">
        <v>33</v>
      </c>
      <c r="H65" s="300"/>
      <c r="I65" s="300"/>
      <c r="J65" s="300"/>
      <c r="K65" s="300"/>
      <c r="L65" s="300"/>
    </row>
    <row r="66" spans="1:12" ht="29.1" customHeight="1">
      <c r="A66" s="299" t="s">
        <v>376</v>
      </c>
      <c r="B66" s="299"/>
      <c r="C66" s="299"/>
      <c r="D66" s="299"/>
      <c r="E66" s="299"/>
      <c r="F66" s="299"/>
      <c r="G66" s="300" t="s">
        <v>417</v>
      </c>
      <c r="H66" s="300"/>
      <c r="I66" s="300"/>
      <c r="J66" s="300"/>
      <c r="K66" s="300"/>
      <c r="L66" s="300"/>
    </row>
    <row r="67" spans="1:12" ht="29.1" customHeight="1">
      <c r="A67" s="299" t="s">
        <v>377</v>
      </c>
      <c r="B67" s="299"/>
      <c r="C67" s="299"/>
      <c r="D67" s="299"/>
      <c r="E67" s="299"/>
      <c r="F67" s="299"/>
      <c r="G67" s="300" t="s">
        <v>33</v>
      </c>
      <c r="H67" s="300"/>
      <c r="I67" s="300"/>
      <c r="J67" s="300"/>
      <c r="K67" s="300"/>
      <c r="L67" s="300"/>
    </row>
    <row r="68" spans="1:12" ht="15" customHeight="1">
      <c r="A68" s="303" t="s">
        <v>378</v>
      </c>
      <c r="B68" s="303"/>
      <c r="C68" s="303"/>
      <c r="D68" s="303"/>
      <c r="E68" s="303"/>
      <c r="F68" s="303"/>
      <c r="G68" s="307" t="s">
        <v>27</v>
      </c>
      <c r="H68" s="308"/>
      <c r="I68" s="308"/>
      <c r="J68" s="308"/>
      <c r="K68" s="308"/>
      <c r="L68" s="309"/>
    </row>
    <row r="69" spans="1:12" ht="15" customHeight="1">
      <c r="A69" s="305" t="s">
        <v>379</v>
      </c>
      <c r="B69" s="305"/>
      <c r="C69" s="305"/>
      <c r="D69" s="305"/>
      <c r="E69" s="305"/>
      <c r="F69" s="305"/>
      <c r="G69" s="310"/>
      <c r="H69" s="311"/>
      <c r="I69" s="311"/>
      <c r="J69" s="311"/>
      <c r="K69" s="311"/>
      <c r="L69" s="312"/>
    </row>
    <row r="70" spans="1:12" ht="15" customHeight="1">
      <c r="A70" s="305" t="s">
        <v>380</v>
      </c>
      <c r="B70" s="305"/>
      <c r="C70" s="305"/>
      <c r="D70" s="305"/>
      <c r="E70" s="305"/>
      <c r="F70" s="305"/>
      <c r="G70" s="310"/>
      <c r="H70" s="311"/>
      <c r="I70" s="311"/>
      <c r="J70" s="311"/>
      <c r="K70" s="311"/>
      <c r="L70" s="312"/>
    </row>
    <row r="71" spans="1:12" ht="15" customHeight="1">
      <c r="A71" s="305" t="s">
        <v>381</v>
      </c>
      <c r="B71" s="305"/>
      <c r="C71" s="305"/>
      <c r="D71" s="305"/>
      <c r="E71" s="305"/>
      <c r="F71" s="305"/>
      <c r="G71" s="310"/>
      <c r="H71" s="311"/>
      <c r="I71" s="311"/>
      <c r="J71" s="311"/>
      <c r="K71" s="311"/>
      <c r="L71" s="312"/>
    </row>
    <row r="72" spans="1:12" ht="15" customHeight="1">
      <c r="A72" s="304" t="s">
        <v>382</v>
      </c>
      <c r="B72" s="304"/>
      <c r="C72" s="304"/>
      <c r="D72" s="304"/>
      <c r="E72" s="304"/>
      <c r="F72" s="304"/>
      <c r="G72" s="313"/>
      <c r="H72" s="314"/>
      <c r="I72" s="314"/>
      <c r="J72" s="314"/>
      <c r="K72" s="314"/>
      <c r="L72" s="315"/>
    </row>
    <row r="75" spans="1:12" ht="15.75" customHeight="1">
      <c r="A75" s="162" t="s">
        <v>482</v>
      </c>
      <c r="B75" s="173"/>
      <c r="C75" s="173"/>
      <c r="D75" s="173"/>
      <c r="E75" s="173"/>
      <c r="F75" s="173"/>
      <c r="L75" s="146" t="s">
        <v>487</v>
      </c>
    </row>
  </sheetData>
  <mergeCells count="112">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75:F75"/>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I37" sqref="I37"/>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B4" s="167" t="s">
        <v>416</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c r="A8" s="167" t="s">
        <v>463</v>
      </c>
      <c r="B8" s="167"/>
      <c r="C8" s="167"/>
      <c r="D8" s="167"/>
      <c r="E8" s="167"/>
      <c r="F8" s="167"/>
      <c r="G8" s="167"/>
      <c r="H8" s="167"/>
      <c r="I8" s="167"/>
      <c r="J8" s="167"/>
      <c r="K8" s="167"/>
      <c r="L8" s="167"/>
      <c r="M8" s="167"/>
      <c r="N8" s="167"/>
      <c r="O8" s="167"/>
      <c r="P8" s="167"/>
      <c r="Q8" s="167"/>
      <c r="R8" s="167"/>
      <c r="S8" s="167"/>
      <c r="T8" s="167"/>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7" t="str">
        <f>'1. паспорт местоположение '!A12:C12</f>
        <v>Н_ПрЗ_КТП28_111232.04</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
        <v>470</v>
      </c>
      <c r="B14" s="164" t="s">
        <v>415</v>
      </c>
      <c r="C14" s="164" t="s">
        <v>415</v>
      </c>
      <c r="D14" s="164" t="s">
        <v>415</v>
      </c>
      <c r="E14" s="164" t="s">
        <v>415</v>
      </c>
      <c r="F14" s="164" t="s">
        <v>415</v>
      </c>
      <c r="G14" s="164" t="s">
        <v>415</v>
      </c>
      <c r="H14" s="164" t="s">
        <v>415</v>
      </c>
      <c r="I14" s="164" t="s">
        <v>415</v>
      </c>
      <c r="J14" s="164" t="s">
        <v>415</v>
      </c>
      <c r="K14" s="164" t="s">
        <v>415</v>
      </c>
      <c r="L14" s="164" t="s">
        <v>415</v>
      </c>
      <c r="M14" s="164" t="s">
        <v>415</v>
      </c>
      <c r="N14" s="164" t="s">
        <v>415</v>
      </c>
      <c r="O14" s="164" t="s">
        <v>415</v>
      </c>
      <c r="P14" s="164" t="s">
        <v>415</v>
      </c>
      <c r="Q14" s="164" t="s">
        <v>415</v>
      </c>
      <c r="R14" s="164" t="s">
        <v>415</v>
      </c>
      <c r="S14" s="164" t="s">
        <v>415</v>
      </c>
      <c r="T14" s="164" t="s">
        <v>415</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41.75">
      <c r="B19" s="169"/>
      <c r="C19" s="169"/>
      <c r="D19" s="169"/>
      <c r="E19" s="169"/>
      <c r="F19" s="169"/>
      <c r="G19" s="169"/>
      <c r="H19" s="169"/>
      <c r="I19" s="169"/>
      <c r="J19" s="169"/>
      <c r="K19" s="169"/>
      <c r="L19" s="169"/>
      <c r="M19" s="169"/>
      <c r="N19" s="169"/>
      <c r="O19" s="169"/>
      <c r="P19" s="169"/>
      <c r="Q19" s="169"/>
      <c r="R19" s="5" t="s">
        <v>56</v>
      </c>
      <c r="S19" s="5" t="s">
        <v>57</v>
      </c>
      <c r="T19" s="16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3"/>
  <sheetViews>
    <sheetView topLeftCell="A7" zoomScale="85" zoomScaleNormal="85" workbookViewId="0">
      <selection activeCell="O23" sqref="O23"/>
    </sheetView>
  </sheetViews>
  <sheetFormatPr defaultColWidth="8.7109375" defaultRowHeight="15"/>
  <cols>
    <col min="1" max="1" width="9.85546875" style="13" customWidth="1"/>
    <col min="2"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464</v>
      </c>
    </row>
    <row r="4" spans="1:20" s="1" customFormat="1" ht="15.75">
      <c r="B4" s="167" t="s">
        <v>416</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7" t="s">
        <v>462</v>
      </c>
      <c r="B8" s="167"/>
      <c r="C8" s="167"/>
      <c r="D8" s="167"/>
      <c r="E8" s="167"/>
      <c r="F8" s="167"/>
      <c r="G8" s="167"/>
      <c r="H8" s="167"/>
      <c r="I8" s="167"/>
      <c r="J8" s="167"/>
      <c r="K8" s="167"/>
      <c r="L8" s="167"/>
      <c r="M8" s="167"/>
      <c r="N8" s="167"/>
      <c r="O8" s="167"/>
      <c r="P8" s="167"/>
      <c r="Q8" s="167"/>
      <c r="R8" s="167"/>
      <c r="S8" s="167"/>
      <c r="T8" s="167"/>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7" t="str">
        <f>'1. паспорт местоположение '!A12:C12</f>
        <v>Н_ПрЗ_КТП28_111232.04</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
        <v>470</v>
      </c>
      <c r="B14" s="164" t="s">
        <v>415</v>
      </c>
      <c r="C14" s="164" t="s">
        <v>415</v>
      </c>
      <c r="D14" s="164" t="s">
        <v>415</v>
      </c>
      <c r="E14" s="164" t="s">
        <v>415</v>
      </c>
      <c r="F14" s="164" t="s">
        <v>415</v>
      </c>
      <c r="G14" s="164" t="s">
        <v>415</v>
      </c>
      <c r="H14" s="164" t="s">
        <v>415</v>
      </c>
      <c r="I14" s="164" t="s">
        <v>415</v>
      </c>
      <c r="J14" s="164" t="s">
        <v>415</v>
      </c>
      <c r="K14" s="164" t="s">
        <v>415</v>
      </c>
      <c r="L14" s="164" t="s">
        <v>415</v>
      </c>
      <c r="M14" s="164" t="s">
        <v>415</v>
      </c>
      <c r="N14" s="164" t="s">
        <v>415</v>
      </c>
      <c r="O14" s="164" t="s">
        <v>415</v>
      </c>
      <c r="P14" s="164" t="s">
        <v>415</v>
      </c>
      <c r="Q14" s="164" t="s">
        <v>415</v>
      </c>
      <c r="R14" s="164" t="s">
        <v>415</v>
      </c>
      <c r="S14" s="164" t="s">
        <v>415</v>
      </c>
      <c r="T14" s="164" t="s">
        <v>415</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1"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5" t="s">
        <v>70</v>
      </c>
      <c r="R20" s="5" t="s">
        <v>71</v>
      </c>
      <c r="S20" s="5" t="s">
        <v>72</v>
      </c>
      <c r="T20" s="5" t="s">
        <v>73</v>
      </c>
    </row>
    <row r="21" spans="1:20" s="1" customFormat="1" ht="15.75">
      <c r="A21" s="169"/>
      <c r="B21" s="5" t="s">
        <v>74</v>
      </c>
      <c r="C21" s="5" t="s">
        <v>75</v>
      </c>
      <c r="D21" s="16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s="1" customFormat="1" ht="70.5" customHeight="1">
      <c r="A23" s="153">
        <v>1</v>
      </c>
      <c r="B23" s="153" t="s">
        <v>490</v>
      </c>
      <c r="C23" s="153" t="s">
        <v>490</v>
      </c>
      <c r="D23" s="153" t="s">
        <v>488</v>
      </c>
      <c r="E23" s="153" t="s">
        <v>491</v>
      </c>
      <c r="F23" s="153" t="s">
        <v>492</v>
      </c>
      <c r="G23" s="153" t="s">
        <v>489</v>
      </c>
      <c r="H23" s="153" t="s">
        <v>489</v>
      </c>
      <c r="I23" s="153">
        <v>1975</v>
      </c>
      <c r="J23" s="153">
        <v>2017</v>
      </c>
      <c r="K23" s="153">
        <v>2017</v>
      </c>
      <c r="L23" s="153">
        <v>6</v>
      </c>
      <c r="M23" s="153">
        <v>6</v>
      </c>
      <c r="N23" s="154">
        <v>0.4</v>
      </c>
      <c r="O23" s="154">
        <v>0.4</v>
      </c>
      <c r="P23" s="153">
        <v>2017</v>
      </c>
      <c r="Q23" s="153"/>
      <c r="R23" s="153"/>
      <c r="S23" s="153"/>
      <c r="T23" s="15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topLeftCell="A7"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464</v>
      </c>
    </row>
    <row r="4" spans="1:20" s="1" customFormat="1" ht="15.75">
      <c r="B4" s="167" t="s">
        <v>416</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7" t="s">
        <v>462</v>
      </c>
      <c r="B8" s="167"/>
      <c r="C8" s="167"/>
      <c r="D8" s="167"/>
      <c r="E8" s="167"/>
      <c r="F8" s="167"/>
      <c r="G8" s="167"/>
      <c r="H8" s="167"/>
      <c r="I8" s="167"/>
      <c r="J8" s="167"/>
      <c r="K8" s="167"/>
      <c r="L8" s="167"/>
      <c r="M8" s="167"/>
      <c r="N8" s="167"/>
      <c r="O8" s="167"/>
      <c r="P8" s="167"/>
      <c r="Q8" s="167"/>
      <c r="R8" s="167"/>
      <c r="S8" s="167"/>
      <c r="T8" s="167"/>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7" t="str">
        <f>'1. паспорт местоположение '!A12:C12</f>
        <v>Н_ПрЗ_КТП28_111232.04</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
        <v>475</v>
      </c>
      <c r="B14" s="164" t="s">
        <v>415</v>
      </c>
      <c r="C14" s="164" t="s">
        <v>415</v>
      </c>
      <c r="D14" s="164" t="s">
        <v>415</v>
      </c>
      <c r="E14" s="164" t="s">
        <v>415</v>
      </c>
      <c r="F14" s="164" t="s">
        <v>415</v>
      </c>
      <c r="G14" s="164" t="s">
        <v>415</v>
      </c>
      <c r="H14" s="164" t="s">
        <v>415</v>
      </c>
      <c r="I14" s="164" t="s">
        <v>415</v>
      </c>
      <c r="J14" s="164" t="s">
        <v>415</v>
      </c>
      <c r="K14" s="164" t="s">
        <v>415</v>
      </c>
      <c r="L14" s="164" t="s">
        <v>415</v>
      </c>
      <c r="M14" s="164" t="s">
        <v>415</v>
      </c>
      <c r="N14" s="164" t="s">
        <v>415</v>
      </c>
      <c r="O14" s="164" t="s">
        <v>415</v>
      </c>
      <c r="P14" s="164" t="s">
        <v>415</v>
      </c>
      <c r="Q14" s="164" t="s">
        <v>415</v>
      </c>
      <c r="R14" s="164" t="s">
        <v>415</v>
      </c>
      <c r="S14" s="164" t="s">
        <v>415</v>
      </c>
      <c r="T14" s="164" t="s">
        <v>415</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1"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15.75">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5" t="s">
        <v>70</v>
      </c>
      <c r="Y20" s="5" t="s">
        <v>71</v>
      </c>
      <c r="Z20" s="5" t="s">
        <v>72</v>
      </c>
      <c r="AA20" s="5" t="s">
        <v>73</v>
      </c>
    </row>
    <row r="21" spans="1:27" s="1" customFormat="1" ht="15.75">
      <c r="A21" s="16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I33"/>
  <sheetViews>
    <sheetView topLeftCell="A22" workbookViewId="0">
      <selection activeCell="C25" sqref="C25:C26"/>
    </sheetView>
  </sheetViews>
  <sheetFormatPr defaultColWidth="8.7109375" defaultRowHeight="15.75"/>
  <cols>
    <col min="1" max="1" width="8.7109375" style="13" customWidth="1"/>
    <col min="2" max="2" width="59" style="1" customWidth="1"/>
    <col min="3" max="3" width="56.5703125" style="1" customWidth="1"/>
  </cols>
  <sheetData>
    <row r="1" spans="1:3">
      <c r="C1" s="145" t="s">
        <v>481</v>
      </c>
    </row>
    <row r="2" spans="1:3">
      <c r="C2" s="145" t="s">
        <v>1</v>
      </c>
    </row>
    <row r="3" spans="1:3">
      <c r="C3" s="145" t="s">
        <v>464</v>
      </c>
    </row>
    <row r="5" spans="1:3">
      <c r="A5" s="167" t="s">
        <v>416</v>
      </c>
      <c r="B5" s="167"/>
      <c r="C5" s="167"/>
    </row>
    <row r="7" spans="1:3" ht="18.75">
      <c r="A7" s="168" t="s">
        <v>3</v>
      </c>
      <c r="B7" s="168"/>
      <c r="C7" s="168"/>
    </row>
    <row r="9" spans="1:3">
      <c r="A9" s="167" t="s">
        <v>462</v>
      </c>
      <c r="B9" s="167"/>
      <c r="C9" s="167"/>
    </row>
    <row r="10" spans="1:3">
      <c r="A10" s="165" t="s">
        <v>4</v>
      </c>
      <c r="B10" s="165"/>
      <c r="C10" s="165"/>
    </row>
    <row r="12" spans="1:3">
      <c r="A12" s="167" t="str">
        <f>'1. паспорт местоположение '!A12:C12</f>
        <v>Н_ПрЗ_КТП28_111232.04</v>
      </c>
      <c r="B12" s="167"/>
      <c r="C12" s="167"/>
    </row>
    <row r="13" spans="1:3">
      <c r="A13" s="165" t="s">
        <v>5</v>
      </c>
      <c r="B13" s="165"/>
      <c r="C13" s="165"/>
    </row>
    <row r="15" spans="1:3" ht="35.25" customHeight="1">
      <c r="A15" s="164" t="s">
        <v>470</v>
      </c>
      <c r="B15" s="164" t="s">
        <v>415</v>
      </c>
      <c r="C15" s="164" t="s">
        <v>415</v>
      </c>
    </row>
    <row r="16" spans="1:3" ht="15" customHeight="1">
      <c r="A16" s="165" t="s">
        <v>6</v>
      </c>
      <c r="B16" s="165"/>
      <c r="C16" s="165"/>
    </row>
    <row r="18" spans="1:3" ht="18.75" customHeight="1">
      <c r="A18" s="170" t="s">
        <v>90</v>
      </c>
      <c r="B18" s="170"/>
      <c r="C18" s="170"/>
    </row>
    <row r="20" spans="1:3" ht="15" customHeight="1">
      <c r="A20" s="43" t="s">
        <v>8</v>
      </c>
      <c r="B20" s="45" t="s">
        <v>9</v>
      </c>
      <c r="C20" s="45" t="s">
        <v>10</v>
      </c>
    </row>
    <row r="21" spans="1:3" ht="15" customHeight="1">
      <c r="A21" s="38">
        <v>1</v>
      </c>
      <c r="B21" s="38">
        <v>2</v>
      </c>
      <c r="C21" s="38">
        <v>3</v>
      </c>
    </row>
    <row r="22" spans="1:3" ht="56.25" customHeight="1">
      <c r="A22" s="44">
        <v>1</v>
      </c>
      <c r="B22" s="43" t="s">
        <v>91</v>
      </c>
      <c r="C22" s="45" t="s">
        <v>472</v>
      </c>
    </row>
    <row r="23" spans="1:3" ht="95.25" customHeight="1">
      <c r="A23" s="44">
        <v>2</v>
      </c>
      <c r="B23" s="43" t="s">
        <v>92</v>
      </c>
      <c r="C23" s="45" t="s">
        <v>473</v>
      </c>
    </row>
    <row r="24" spans="1:3" ht="43.5" customHeight="1">
      <c r="A24" s="44">
        <v>3</v>
      </c>
      <c r="B24" s="43" t="s">
        <v>93</v>
      </c>
      <c r="C24" s="45" t="s">
        <v>469</v>
      </c>
    </row>
    <row r="25" spans="1:3" ht="32.25" customHeight="1">
      <c r="A25" s="44">
        <v>4</v>
      </c>
      <c r="B25" s="43" t="s">
        <v>94</v>
      </c>
      <c r="C25" s="152" t="s">
        <v>417</v>
      </c>
    </row>
    <row r="26" spans="1:3" ht="31.5" customHeight="1">
      <c r="A26" s="44">
        <v>5</v>
      </c>
      <c r="B26" s="43" t="s">
        <v>95</v>
      </c>
      <c r="C26" s="152" t="s">
        <v>493</v>
      </c>
    </row>
    <row r="27" spans="1:3" ht="181.5" customHeight="1">
      <c r="A27" s="44">
        <v>6</v>
      </c>
      <c r="B27" s="43" t="s">
        <v>96</v>
      </c>
      <c r="C27" s="45" t="s">
        <v>474</v>
      </c>
    </row>
    <row r="28" spans="1:3" ht="15" customHeight="1">
      <c r="A28" s="44">
        <v>7</v>
      </c>
      <c r="B28" s="43" t="s">
        <v>97</v>
      </c>
      <c r="C28" s="46">
        <v>2017</v>
      </c>
    </row>
    <row r="29" spans="1:3" ht="15" customHeight="1">
      <c r="A29" s="44">
        <v>8</v>
      </c>
      <c r="B29" s="43" t="s">
        <v>98</v>
      </c>
      <c r="C29" s="46">
        <v>2017</v>
      </c>
    </row>
    <row r="30" spans="1:3" ht="15" customHeight="1">
      <c r="A30" s="132">
        <v>9</v>
      </c>
      <c r="B30" s="133" t="s">
        <v>99</v>
      </c>
      <c r="C30" s="141" t="s">
        <v>494</v>
      </c>
    </row>
    <row r="31" spans="1:3">
      <c r="A31" s="143"/>
      <c r="B31" s="144"/>
      <c r="C31" s="144"/>
    </row>
    <row r="32" spans="1:3">
      <c r="A32" s="140"/>
      <c r="B32" s="142"/>
      <c r="C32" s="142"/>
    </row>
    <row r="33" spans="1:9" ht="15" customHeight="1">
      <c r="A33" s="162" t="s">
        <v>482</v>
      </c>
      <c r="B33" s="163"/>
      <c r="C33" s="146" t="s">
        <v>487</v>
      </c>
      <c r="D33" s="130"/>
      <c r="E33" s="24"/>
      <c r="F33" s="24"/>
      <c r="G33" s="24"/>
      <c r="H33" s="24"/>
      <c r="I33" s="24"/>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tabSelected="1" topLeftCell="A7" zoomScale="70" zoomScaleNormal="70" workbookViewId="0">
      <selection activeCell="A21" sqref="A21:Z21"/>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W1" s="24"/>
      <c r="X1" s="24"/>
      <c r="Y1" s="145" t="s">
        <v>481</v>
      </c>
      <c r="Z1" s="24"/>
    </row>
    <row r="2" spans="1:26" s="25" customFormat="1" ht="15.75">
      <c r="A2" s="24"/>
      <c r="B2" s="24"/>
      <c r="C2" s="24"/>
      <c r="D2" s="24"/>
      <c r="E2" s="24"/>
      <c r="F2" s="24"/>
      <c r="G2" s="24"/>
      <c r="H2" s="24"/>
      <c r="I2" s="24"/>
      <c r="J2" s="24"/>
      <c r="K2" s="24"/>
      <c r="L2" s="24"/>
      <c r="M2" s="24"/>
      <c r="N2" s="24"/>
      <c r="O2" s="24"/>
      <c r="W2" s="24"/>
      <c r="X2" s="24"/>
      <c r="Y2" s="145" t="s">
        <v>1</v>
      </c>
      <c r="Z2" s="24"/>
    </row>
    <row r="3" spans="1:26" s="25" customFormat="1" ht="15.75">
      <c r="A3" s="24"/>
      <c r="B3" s="24"/>
      <c r="C3" s="24"/>
      <c r="D3" s="24"/>
      <c r="E3" s="24"/>
      <c r="F3" s="24"/>
      <c r="G3" s="24"/>
      <c r="H3" s="24"/>
      <c r="I3" s="24"/>
      <c r="J3" s="24"/>
      <c r="K3" s="24"/>
      <c r="L3" s="24"/>
      <c r="M3" s="24"/>
      <c r="N3" s="24"/>
      <c r="O3" s="24"/>
      <c r="W3" s="24"/>
      <c r="X3" s="24"/>
      <c r="Y3" s="145" t="s">
        <v>464</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74" t="s">
        <v>416</v>
      </c>
      <c r="B5" s="174"/>
      <c r="C5" s="174"/>
      <c r="D5" s="174"/>
      <c r="E5" s="174"/>
      <c r="F5" s="174"/>
      <c r="G5" s="174"/>
      <c r="H5" s="174"/>
      <c r="I5" s="174"/>
      <c r="J5" s="174"/>
      <c r="K5" s="174"/>
      <c r="L5" s="174"/>
      <c r="M5" s="174"/>
      <c r="N5" s="174"/>
      <c r="O5" s="174"/>
      <c r="P5" s="174"/>
      <c r="Q5" s="174"/>
      <c r="R5" s="174"/>
      <c r="S5" s="174"/>
      <c r="T5" s="174"/>
      <c r="U5" s="174"/>
      <c r="V5" s="174"/>
      <c r="W5" s="174"/>
      <c r="X5" s="174"/>
      <c r="Y5" s="174"/>
      <c r="Z5" s="174"/>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8" t="s">
        <v>3</v>
      </c>
      <c r="B7" s="168"/>
      <c r="C7" s="168"/>
      <c r="D7" s="168"/>
      <c r="E7" s="168"/>
      <c r="F7" s="168"/>
      <c r="G7" s="168"/>
      <c r="H7" s="168"/>
      <c r="I7" s="168"/>
      <c r="J7" s="168"/>
      <c r="K7" s="168"/>
      <c r="L7" s="168"/>
      <c r="M7" s="168"/>
      <c r="N7" s="168"/>
      <c r="O7" s="168"/>
      <c r="P7" s="168"/>
      <c r="Q7" s="168"/>
      <c r="R7" s="168"/>
      <c r="S7" s="168"/>
      <c r="T7" s="168"/>
      <c r="U7" s="168"/>
      <c r="V7" s="168"/>
      <c r="W7" s="168"/>
      <c r="X7" s="168"/>
      <c r="Y7" s="168"/>
      <c r="Z7" s="168"/>
    </row>
    <row r="9" spans="1:26" ht="15.75">
      <c r="A9" s="167" t="s">
        <v>462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6"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6" ht="15.75">
      <c r="A12" s="167" t="str">
        <f>'1. паспорт местоположение '!A12:C12</f>
        <v>Н_ПрЗ_КТП28_111232.04</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6">
      <c r="A15" s="164" t="s">
        <v>470</v>
      </c>
      <c r="B15" s="164" t="s">
        <v>415</v>
      </c>
      <c r="C15" s="164" t="s">
        <v>415</v>
      </c>
      <c r="D15" s="164" t="s">
        <v>415</v>
      </c>
      <c r="E15" s="164" t="s">
        <v>415</v>
      </c>
      <c r="F15" s="164" t="s">
        <v>415</v>
      </c>
      <c r="G15" s="164" t="s">
        <v>415</v>
      </c>
      <c r="H15" s="164" t="s">
        <v>415</v>
      </c>
      <c r="I15" s="164" t="s">
        <v>415</v>
      </c>
      <c r="J15" s="164" t="s">
        <v>415</v>
      </c>
      <c r="K15" s="164" t="s">
        <v>415</v>
      </c>
      <c r="L15" s="164" t="s">
        <v>415</v>
      </c>
      <c r="M15" s="164" t="s">
        <v>415</v>
      </c>
      <c r="N15" s="164" t="s">
        <v>415</v>
      </c>
      <c r="O15" s="164" t="s">
        <v>415</v>
      </c>
      <c r="P15" s="164" t="s">
        <v>415</v>
      </c>
      <c r="Q15" s="164" t="s">
        <v>415</v>
      </c>
      <c r="R15" s="164" t="s">
        <v>415</v>
      </c>
      <c r="S15" s="164" t="s">
        <v>415</v>
      </c>
      <c r="T15" s="164" t="s">
        <v>415</v>
      </c>
      <c r="U15" s="164" t="s">
        <v>415</v>
      </c>
      <c r="V15" s="164" t="s">
        <v>415</v>
      </c>
      <c r="W15" s="164" t="s">
        <v>415</v>
      </c>
      <c r="X15" s="164" t="s">
        <v>415</v>
      </c>
      <c r="Y15" s="164" t="s">
        <v>415</v>
      </c>
      <c r="Z15" s="164" t="s">
        <v>415</v>
      </c>
    </row>
    <row r="16" spans="1:26"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5" customFormat="1" ht="15.75">
      <c r="A17" s="14" t="s">
        <v>100</v>
      </c>
    </row>
    <row r="18" spans="1:26" s="16" customFormat="1" ht="30.75" customHeight="1">
      <c r="A18" s="175" t="s">
        <v>101</v>
      </c>
      <c r="B18" s="175"/>
      <c r="C18" s="175"/>
      <c r="D18" s="175"/>
      <c r="E18" s="175"/>
      <c r="F18" s="175"/>
      <c r="G18" s="175"/>
      <c r="H18" s="175"/>
      <c r="I18" s="175"/>
      <c r="J18" s="175"/>
      <c r="K18" s="175"/>
      <c r="L18" s="175"/>
      <c r="M18" s="175"/>
      <c r="N18" s="175" t="s">
        <v>102</v>
      </c>
      <c r="O18" s="175"/>
      <c r="P18" s="175"/>
      <c r="Q18" s="175"/>
      <c r="R18" s="175"/>
      <c r="S18" s="175"/>
      <c r="T18" s="175"/>
      <c r="U18" s="175"/>
      <c r="V18" s="175"/>
      <c r="W18" s="175"/>
      <c r="X18" s="175"/>
      <c r="Y18" s="175"/>
      <c r="Z18" s="175"/>
    </row>
    <row r="19" spans="1:26" s="16" customFormat="1" ht="22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7" t="s">
        <v>409</v>
      </c>
      <c r="B21" s="28" t="s">
        <v>383</v>
      </c>
      <c r="C21" s="29" t="s">
        <v>383</v>
      </c>
      <c r="D21" s="29" t="s">
        <v>383</v>
      </c>
      <c r="E21" s="29" t="s">
        <v>383</v>
      </c>
      <c r="F21" s="29" t="s">
        <v>383</v>
      </c>
      <c r="G21" s="29" t="s">
        <v>383</v>
      </c>
      <c r="H21" s="29" t="s">
        <v>383</v>
      </c>
      <c r="I21" s="29" t="s">
        <v>383</v>
      </c>
      <c r="J21" s="29" t="s">
        <v>383</v>
      </c>
      <c r="K21" s="31" t="s">
        <v>383</v>
      </c>
      <c r="L21" s="29" t="s">
        <v>383</v>
      </c>
      <c r="M21" s="30">
        <v>2018</v>
      </c>
      <c r="N21" s="31">
        <v>0</v>
      </c>
      <c r="O21" s="31" t="s">
        <v>417</v>
      </c>
      <c r="P21" s="31" t="s">
        <v>417</v>
      </c>
      <c r="Q21" s="31" t="s">
        <v>417</v>
      </c>
      <c r="R21" s="31" t="s">
        <v>417</v>
      </c>
      <c r="S21" s="31" t="s">
        <v>417</v>
      </c>
      <c r="T21" s="31" t="s">
        <v>417</v>
      </c>
      <c r="U21" s="31" t="s">
        <v>417</v>
      </c>
      <c r="V21" s="31" t="s">
        <v>417</v>
      </c>
      <c r="W21" s="31" t="s">
        <v>417</v>
      </c>
      <c r="X21" s="31" t="s">
        <v>417</v>
      </c>
      <c r="Y21" s="31" t="s">
        <v>417</v>
      </c>
      <c r="Z21" s="31" t="s">
        <v>406</v>
      </c>
    </row>
    <row r="22" spans="1:26">
      <c r="A22" s="32"/>
      <c r="B22" s="32"/>
      <c r="C22" s="32"/>
      <c r="D22" s="32"/>
      <c r="E22" s="32"/>
      <c r="F22" s="32"/>
      <c r="G22" s="32"/>
      <c r="H22" s="33"/>
      <c r="I22" s="32"/>
      <c r="J22" s="32"/>
      <c r="K22" s="32"/>
      <c r="L22" s="32"/>
      <c r="M22" s="32"/>
      <c r="N22" s="32"/>
      <c r="O22" s="32"/>
      <c r="P22" s="32"/>
      <c r="Q22" s="32"/>
      <c r="R22" s="32"/>
      <c r="S22" s="32"/>
      <c r="T22" s="32"/>
      <c r="U22" s="32"/>
      <c r="V22" s="32"/>
      <c r="W22" s="32"/>
      <c r="X22" s="32"/>
      <c r="Y22" s="32"/>
      <c r="Z22" s="32"/>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ht="15" customHeight="1">
      <c r="A24" s="24"/>
      <c r="B24" s="162" t="s">
        <v>482</v>
      </c>
      <c r="C24" s="173"/>
      <c r="D24" s="173"/>
      <c r="E24" s="173"/>
      <c r="F24" s="173"/>
      <c r="G24" s="173"/>
      <c r="H24" s="173"/>
      <c r="I24" s="173"/>
      <c r="K24" s="24"/>
      <c r="L24" s="24"/>
      <c r="M24" s="24"/>
      <c r="N24" s="24"/>
      <c r="O24" s="24"/>
      <c r="P24" s="24"/>
      <c r="Q24" s="24"/>
      <c r="R24" s="24"/>
      <c r="S24" s="24"/>
      <c r="T24" s="24"/>
      <c r="U24" s="24"/>
      <c r="V24" s="24"/>
      <c r="W24" s="24"/>
      <c r="X24" s="171" t="s">
        <v>487</v>
      </c>
      <c r="Y24" s="172"/>
      <c r="Z24" s="24"/>
    </row>
  </sheetData>
  <mergeCells count="12">
    <mergeCell ref="X24:Y24"/>
    <mergeCell ref="B24:I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9" width="8.7109375" style="13" customWidth="1"/>
    <col min="10" max="10" width="14.7109375" style="13" customWidth="1"/>
  </cols>
  <sheetData>
    <row r="1" spans="1:10" ht="15.75">
      <c r="C1" s="1" t="s">
        <v>127</v>
      </c>
      <c r="H1" s="1" t="s">
        <v>0</v>
      </c>
      <c r="I1" s="24"/>
      <c r="J1" s="24"/>
    </row>
    <row r="2" spans="1:10" ht="15.75">
      <c r="C2" s="1" t="s">
        <v>127</v>
      </c>
      <c r="H2" s="1" t="s">
        <v>1</v>
      </c>
      <c r="I2" s="24"/>
      <c r="J2" s="24"/>
    </row>
    <row r="3" spans="1:10" ht="15.75">
      <c r="C3" s="1" t="s">
        <v>127</v>
      </c>
      <c r="H3" s="1" t="s">
        <v>464</v>
      </c>
      <c r="I3" s="24"/>
      <c r="J3" s="24"/>
    </row>
    <row r="5" spans="1:10" ht="15.75">
      <c r="A5" s="167" t="s">
        <v>416</v>
      </c>
      <c r="B5" s="167"/>
      <c r="C5" s="167"/>
      <c r="D5" s="167"/>
      <c r="E5" s="167"/>
      <c r="F5" s="167"/>
      <c r="G5" s="167"/>
      <c r="H5" s="167"/>
      <c r="I5" s="167"/>
      <c r="J5" s="167"/>
    </row>
    <row r="7" spans="1:10" ht="18.75">
      <c r="A7" s="168" t="s">
        <v>3</v>
      </c>
      <c r="B7" s="168"/>
      <c r="C7" s="168"/>
      <c r="D7" s="168"/>
      <c r="E7" s="168"/>
      <c r="F7" s="168"/>
      <c r="G7" s="168"/>
      <c r="H7" s="168"/>
      <c r="I7" s="168"/>
      <c r="J7" s="168"/>
    </row>
    <row r="9" spans="1:10" ht="15.75">
      <c r="A9" s="167" t="s">
        <v>462</v>
      </c>
      <c r="B9" s="167"/>
      <c r="C9" s="167"/>
      <c r="D9" s="167"/>
      <c r="E9" s="167"/>
      <c r="F9" s="167"/>
      <c r="G9" s="167"/>
      <c r="H9" s="167"/>
      <c r="I9" s="167"/>
      <c r="J9" s="167"/>
    </row>
    <row r="10" spans="1:10" ht="15.75">
      <c r="A10" s="165" t="s">
        <v>4</v>
      </c>
      <c r="B10" s="165"/>
      <c r="C10" s="165"/>
      <c r="D10" s="165"/>
      <c r="E10" s="165"/>
      <c r="F10" s="165"/>
      <c r="G10" s="165"/>
      <c r="H10" s="165"/>
      <c r="I10" s="165"/>
      <c r="J10" s="165"/>
    </row>
    <row r="12" spans="1:10" ht="15.75">
      <c r="A12" s="167" t="str">
        <f>'1. паспорт местоположение '!A12:C12</f>
        <v>Н_ПрЗ_КТП28_111232.04</v>
      </c>
      <c r="B12" s="167"/>
      <c r="C12" s="167"/>
      <c r="D12" s="167"/>
      <c r="E12" s="167"/>
      <c r="F12" s="167"/>
      <c r="G12" s="167"/>
      <c r="H12" s="167"/>
      <c r="I12" s="167"/>
      <c r="J12" s="167"/>
    </row>
    <row r="13" spans="1:10" ht="15.75">
      <c r="A13" s="165" t="s">
        <v>5</v>
      </c>
      <c r="B13" s="165"/>
      <c r="C13" s="165"/>
      <c r="D13" s="165"/>
      <c r="E13" s="165"/>
      <c r="F13" s="165"/>
      <c r="G13" s="165"/>
      <c r="H13" s="165"/>
      <c r="I13" s="165"/>
      <c r="J13" s="165"/>
    </row>
    <row r="15" spans="1:10" ht="15">
      <c r="A15" s="164" t="s">
        <v>470</v>
      </c>
      <c r="B15" s="164" t="s">
        <v>415</v>
      </c>
      <c r="C15" s="164" t="s">
        <v>415</v>
      </c>
      <c r="D15" s="164" t="s">
        <v>415</v>
      </c>
      <c r="E15" s="164" t="s">
        <v>415</v>
      </c>
      <c r="F15" s="164" t="s">
        <v>415</v>
      </c>
      <c r="G15" s="164" t="s">
        <v>415</v>
      </c>
      <c r="H15" s="164" t="s">
        <v>415</v>
      </c>
      <c r="I15" s="164" t="s">
        <v>415</v>
      </c>
      <c r="J15" s="164" t="s">
        <v>415</v>
      </c>
    </row>
    <row r="16" spans="1:10" ht="15.75">
      <c r="A16" s="165" t="s">
        <v>6</v>
      </c>
      <c r="B16" s="165"/>
      <c r="C16" s="165"/>
      <c r="D16" s="165"/>
      <c r="E16" s="165"/>
      <c r="F16" s="165"/>
      <c r="G16" s="165"/>
      <c r="H16" s="165"/>
      <c r="I16" s="165"/>
      <c r="J16" s="165"/>
    </row>
    <row r="18" spans="1:10" ht="99.75" customHeight="1">
      <c r="A18" s="170" t="s">
        <v>128</v>
      </c>
      <c r="B18" s="170"/>
      <c r="C18" s="170"/>
      <c r="D18" s="170"/>
      <c r="E18" s="170"/>
      <c r="F18" s="170"/>
      <c r="G18" s="170"/>
      <c r="H18" s="170"/>
      <c r="I18" s="170"/>
      <c r="J18" s="170"/>
    </row>
    <row r="19" spans="1:10" ht="15.75" customHeight="1">
      <c r="A19" s="175" t="s">
        <v>8</v>
      </c>
      <c r="B19" s="175" t="s">
        <v>129</v>
      </c>
      <c r="C19" s="175" t="s">
        <v>130</v>
      </c>
      <c r="D19" s="175" t="s">
        <v>131</v>
      </c>
      <c r="E19" s="175" t="s">
        <v>132</v>
      </c>
      <c r="F19" s="175"/>
      <c r="G19" s="175"/>
      <c r="H19" s="175"/>
      <c r="I19" s="175"/>
      <c r="J19" s="127" t="s">
        <v>133</v>
      </c>
    </row>
    <row r="20" spans="1:10" ht="15.75">
      <c r="A20" s="175"/>
      <c r="B20" s="175"/>
      <c r="C20" s="175"/>
      <c r="D20" s="175"/>
      <c r="E20" s="2" t="s">
        <v>134</v>
      </c>
      <c r="F20" s="2" t="s">
        <v>135</v>
      </c>
      <c r="G20" s="2" t="s">
        <v>136</v>
      </c>
      <c r="H20" s="2" t="s">
        <v>137</v>
      </c>
      <c r="I20" s="2" t="s">
        <v>138</v>
      </c>
      <c r="J20" s="17">
        <v>2017</v>
      </c>
    </row>
    <row r="21" spans="1:10" ht="15.75">
      <c r="A21" s="3">
        <v>1</v>
      </c>
      <c r="B21" s="3">
        <v>2</v>
      </c>
      <c r="C21" s="3">
        <v>3</v>
      </c>
      <c r="D21" s="3">
        <v>4</v>
      </c>
      <c r="E21" s="3">
        <v>5</v>
      </c>
      <c r="F21" s="3">
        <v>6</v>
      </c>
      <c r="G21" s="3">
        <v>7</v>
      </c>
      <c r="H21" s="3">
        <v>8</v>
      </c>
      <c r="I21" s="3">
        <v>9</v>
      </c>
      <c r="J21" s="3">
        <v>10</v>
      </c>
    </row>
    <row r="22" spans="1:10" ht="15.75">
      <c r="A22" s="18"/>
      <c r="B22" s="18"/>
      <c r="C22" s="18"/>
      <c r="D22" s="18"/>
      <c r="E22" s="18"/>
      <c r="F22" s="18"/>
      <c r="G22" s="18"/>
      <c r="H22" s="18"/>
      <c r="I22" s="18"/>
      <c r="J22" s="18"/>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91"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4" zoomScale="75" zoomScaleSheetLayoutView="75" workbookViewId="0">
      <selection activeCell="AK88" sqref="AK88:AL88"/>
    </sheetView>
  </sheetViews>
  <sheetFormatPr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51" t="s">
        <v>0</v>
      </c>
      <c r="AR1" s="51" t="s">
        <v>0</v>
      </c>
    </row>
    <row r="2" spans="1:44" s="88" customFormat="1" ht="18.75" customHeight="1">
      <c r="A2" s="87"/>
      <c r="I2" s="89"/>
      <c r="J2" s="89"/>
      <c r="K2" s="52" t="s">
        <v>1</v>
      </c>
      <c r="AR2" s="52" t="s">
        <v>1</v>
      </c>
    </row>
    <row r="3" spans="1:44" s="88" customFormat="1" ht="18.75">
      <c r="A3" s="90"/>
      <c r="I3" s="89"/>
      <c r="J3" s="89"/>
      <c r="K3" s="52" t="s">
        <v>2</v>
      </c>
      <c r="AR3" s="52" t="s">
        <v>464</v>
      </c>
    </row>
    <row r="4" spans="1:44" s="88" customFormat="1" ht="18.75">
      <c r="A4" s="90"/>
      <c r="I4" s="89"/>
      <c r="J4" s="89"/>
      <c r="K4" s="52"/>
    </row>
    <row r="5" spans="1:44" s="88" customFormat="1" ht="18.75" customHeight="1">
      <c r="A5" s="245" t="s">
        <v>416</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88" customFormat="1" ht="18.75">
      <c r="A6" s="90"/>
      <c r="I6" s="89"/>
      <c r="J6" s="89"/>
      <c r="K6" s="52"/>
    </row>
    <row r="7" spans="1:44" s="88" customFormat="1" ht="18.75">
      <c r="A7" s="246" t="s">
        <v>419</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88" customFormat="1" ht="18.75">
      <c r="A8" s="86"/>
      <c r="B8" s="86"/>
      <c r="C8" s="86"/>
      <c r="D8" s="86"/>
      <c r="E8" s="86"/>
      <c r="F8" s="86"/>
      <c r="G8" s="86"/>
      <c r="H8" s="86"/>
      <c r="I8" s="86"/>
      <c r="J8" s="86"/>
      <c r="K8" s="86"/>
      <c r="L8" s="53"/>
      <c r="M8" s="53"/>
      <c r="N8" s="53"/>
      <c r="O8" s="53"/>
      <c r="P8" s="53"/>
      <c r="Q8" s="53"/>
      <c r="R8" s="53"/>
      <c r="S8" s="53"/>
      <c r="T8" s="53"/>
      <c r="U8" s="53"/>
      <c r="V8" s="53"/>
      <c r="W8" s="53"/>
      <c r="X8" s="53"/>
      <c r="Y8" s="53"/>
    </row>
    <row r="9" spans="1:44" s="88" customFormat="1" ht="18.75" customHeight="1">
      <c r="A9" s="247" t="s">
        <v>462</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88" customFormat="1" ht="18.75" customHeight="1">
      <c r="A10" s="242" t="s">
        <v>420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88" customFormat="1" ht="18.75">
      <c r="A11" s="86"/>
      <c r="B11" s="86"/>
      <c r="C11" s="86"/>
      <c r="D11" s="86"/>
      <c r="E11" s="86"/>
      <c r="F11" s="86"/>
      <c r="G11" s="86"/>
      <c r="H11" s="86"/>
      <c r="I11" s="86"/>
      <c r="J11" s="86"/>
      <c r="K11" s="86"/>
      <c r="L11" s="53"/>
      <c r="M11" s="53"/>
      <c r="N11" s="53"/>
      <c r="O11" s="53"/>
      <c r="P11" s="53"/>
      <c r="Q11" s="53"/>
      <c r="R11" s="53"/>
      <c r="S11" s="53"/>
      <c r="T11" s="53"/>
      <c r="U11" s="53"/>
      <c r="V11" s="53"/>
      <c r="W11" s="53"/>
      <c r="X11" s="53"/>
      <c r="Y11" s="53"/>
    </row>
    <row r="12" spans="1:44" s="88" customFormat="1" ht="18.75" customHeight="1">
      <c r="A12" s="248" t="str">
        <f>'1. паспорт местоположение '!A12:C12</f>
        <v>Н_ПрЗ_КТП28_111232.04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88" customFormat="1" ht="18.75" customHeight="1">
      <c r="A13" s="242" t="s">
        <v>421</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4" customHeight="1">
      <c r="A15" s="241" t="s">
        <v>470</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93" customFormat="1" ht="15" customHeight="1">
      <c r="A16" s="242" t="s">
        <v>422</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243" t="s">
        <v>139</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6" customHeight="1">
      <c r="AO19" s="96"/>
      <c r="AP19" s="96"/>
      <c r="AQ19" s="96"/>
      <c r="AR19" s="51"/>
    </row>
    <row r="20" spans="1:45" ht="6" customHeight="1">
      <c r="AO20" s="96"/>
      <c r="AP20" s="96"/>
      <c r="AQ20" s="96"/>
      <c r="AR20" s="52"/>
    </row>
    <row r="21" spans="1:45" ht="6" customHeight="1">
      <c r="AO21" s="96"/>
      <c r="AP21" s="96"/>
      <c r="AQ21" s="96"/>
      <c r="AR21" s="52"/>
    </row>
    <row r="22" spans="1:45" s="93" customFormat="1" ht="6" customHeight="1">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6"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44" t="s">
        <v>140</v>
      </c>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t="s">
        <v>141</v>
      </c>
      <c r="AL24" s="244"/>
      <c r="AM24" s="98"/>
      <c r="AN24" s="98"/>
      <c r="AO24" s="99"/>
      <c r="AP24" s="99"/>
      <c r="AQ24" s="99"/>
      <c r="AR24" s="99"/>
      <c r="AS24" s="100"/>
    </row>
    <row r="25" spans="1:45" ht="15.75" customHeight="1">
      <c r="A25" s="222" t="s">
        <v>142</v>
      </c>
      <c r="B25" s="223"/>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49">
        <f>'1. паспорт местоположение '!C49*1000000</f>
        <v>196186.44</v>
      </c>
      <c r="AL25" s="249"/>
      <c r="AM25" s="101"/>
      <c r="AN25" s="250" t="s">
        <v>437</v>
      </c>
      <c r="AO25" s="250"/>
      <c r="AP25" s="250"/>
      <c r="AQ25" s="251"/>
      <c r="AR25" s="251"/>
      <c r="AS25" s="100"/>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7"/>
      <c r="AL26" s="197"/>
      <c r="AM26" s="101"/>
      <c r="AN26" s="231" t="s">
        <v>438</v>
      </c>
      <c r="AO26" s="232"/>
      <c r="AP26" s="233"/>
      <c r="AQ26" s="229"/>
      <c r="AR26" s="234"/>
      <c r="AS26" s="100"/>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7">
        <v>15</v>
      </c>
      <c r="AL27" s="197"/>
      <c r="AM27" s="101"/>
      <c r="AN27" s="231" t="s">
        <v>439</v>
      </c>
      <c r="AO27" s="232"/>
      <c r="AP27" s="233"/>
      <c r="AQ27" s="229"/>
      <c r="AR27" s="234"/>
      <c r="AS27" s="100"/>
    </row>
    <row r="28" spans="1:45" ht="27.75" customHeight="1" thickBot="1">
      <c r="A28" s="235" t="s">
        <v>145</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7"/>
      <c r="AK28" s="211">
        <v>1</v>
      </c>
      <c r="AL28" s="211"/>
      <c r="AM28" s="101"/>
      <c r="AN28" s="238" t="s">
        <v>440</v>
      </c>
      <c r="AO28" s="239"/>
      <c r="AP28" s="240"/>
      <c r="AQ28" s="229"/>
      <c r="AR28" s="234"/>
      <c r="AS28" s="100"/>
    </row>
    <row r="29" spans="1:45" ht="17.25" customHeight="1">
      <c r="A29" s="224" t="s">
        <v>146</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6"/>
      <c r="AK29" s="221"/>
      <c r="AL29" s="221"/>
      <c r="AM29" s="101"/>
      <c r="AN29" s="227"/>
      <c r="AO29" s="228"/>
      <c r="AP29" s="228"/>
      <c r="AQ29" s="229"/>
      <c r="AR29" s="230"/>
      <c r="AS29" s="100"/>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7"/>
      <c r="AL30" s="197"/>
      <c r="AM30" s="101"/>
      <c r="AS30" s="100"/>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7"/>
      <c r="AL31" s="197"/>
      <c r="AM31" s="101"/>
      <c r="AN31" s="101"/>
      <c r="AO31" s="102"/>
      <c r="AP31" s="102"/>
      <c r="AQ31" s="102"/>
      <c r="AR31" s="102"/>
      <c r="AS31" s="100"/>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7"/>
      <c r="AL32" s="197"/>
      <c r="AM32" s="101"/>
      <c r="AN32" s="101"/>
      <c r="AO32" s="101"/>
      <c r="AP32" s="101"/>
      <c r="AQ32" s="101"/>
      <c r="AR32" s="101"/>
      <c r="AS32" s="100"/>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14"/>
      <c r="AL33" s="214"/>
      <c r="AM33" s="101"/>
      <c r="AN33" s="101"/>
      <c r="AO33" s="101"/>
      <c r="AP33" s="101"/>
      <c r="AQ33" s="101"/>
      <c r="AR33" s="101"/>
      <c r="AS33" s="100"/>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7"/>
      <c r="AL34" s="197"/>
      <c r="AM34" s="101"/>
      <c r="AN34" s="101"/>
      <c r="AO34" s="101"/>
      <c r="AP34" s="101"/>
      <c r="AQ34" s="101"/>
      <c r="AR34" s="101"/>
      <c r="AS34" s="100"/>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7"/>
      <c r="AL35" s="197"/>
      <c r="AM35" s="101"/>
      <c r="AN35" s="101"/>
      <c r="AO35" s="101"/>
      <c r="AP35" s="101"/>
      <c r="AQ35" s="101"/>
      <c r="AR35" s="101"/>
      <c r="AS35" s="100"/>
    </row>
    <row r="36" spans="1:45" ht="17.25" customHeight="1" thickBot="1">
      <c r="A36" s="209" t="s">
        <v>398</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1"/>
      <c r="AL36" s="211"/>
      <c r="AM36" s="101"/>
      <c r="AN36" s="101"/>
      <c r="AO36" s="101"/>
      <c r="AP36" s="101"/>
      <c r="AQ36" s="101"/>
      <c r="AR36" s="101"/>
      <c r="AS36" s="100"/>
    </row>
    <row r="37" spans="1:45" ht="17.25" customHeight="1">
      <c r="A37" s="222"/>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1"/>
      <c r="AL37" s="221"/>
      <c r="AM37" s="101"/>
      <c r="AN37" s="101"/>
      <c r="AO37" s="101"/>
      <c r="AP37" s="101"/>
      <c r="AQ37" s="101"/>
      <c r="AR37" s="101"/>
      <c r="AS37" s="100"/>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7"/>
      <c r="AL38" s="197"/>
      <c r="AM38" s="101"/>
      <c r="AN38" s="101"/>
      <c r="AO38" s="101"/>
      <c r="AP38" s="101"/>
      <c r="AQ38" s="101"/>
      <c r="AR38" s="101"/>
      <c r="AS38" s="100"/>
    </row>
    <row r="39" spans="1:45" ht="17.25" customHeight="1" thickBot="1">
      <c r="A39" s="209" t="s">
        <v>153</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1"/>
      <c r="AL39" s="211"/>
      <c r="AM39" s="101"/>
      <c r="AN39" s="101"/>
      <c r="AO39" s="101"/>
      <c r="AP39" s="101"/>
      <c r="AQ39" s="101"/>
      <c r="AR39" s="101"/>
      <c r="AS39" s="100"/>
    </row>
    <row r="40" spans="1:45" ht="17.25" customHeight="1">
      <c r="A40" s="222" t="s">
        <v>441</v>
      </c>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1"/>
      <c r="AL40" s="221"/>
      <c r="AM40" s="101"/>
      <c r="AN40" s="101"/>
      <c r="AO40" s="101"/>
      <c r="AP40" s="101"/>
      <c r="AQ40" s="101"/>
      <c r="AR40" s="101"/>
      <c r="AS40" s="100"/>
    </row>
    <row r="41" spans="1:45" ht="17.25" customHeight="1">
      <c r="A41" s="195" t="s">
        <v>442</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7"/>
      <c r="AL41" s="197"/>
      <c r="AM41" s="101"/>
      <c r="AN41" s="101"/>
      <c r="AO41" s="101"/>
      <c r="AP41" s="101"/>
      <c r="AQ41" s="101"/>
      <c r="AR41" s="101"/>
      <c r="AS41" s="100"/>
    </row>
    <row r="42" spans="1:45" ht="17.25" customHeight="1">
      <c r="A42" s="195" t="s">
        <v>443</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7"/>
      <c r="AL42" s="197"/>
      <c r="AM42" s="101"/>
      <c r="AN42" s="101"/>
      <c r="AO42" s="101"/>
      <c r="AP42" s="101"/>
      <c r="AQ42" s="101"/>
      <c r="AR42" s="101"/>
      <c r="AS42" s="100"/>
    </row>
    <row r="43" spans="1:45" ht="17.25" customHeight="1">
      <c r="A43" s="195" t="s">
        <v>444</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7"/>
      <c r="AL43" s="197"/>
      <c r="AM43" s="101"/>
      <c r="AN43" s="101"/>
      <c r="AO43" s="101"/>
      <c r="AP43" s="101"/>
      <c r="AQ43" s="101"/>
      <c r="AR43" s="101"/>
      <c r="AS43" s="100"/>
    </row>
    <row r="44" spans="1:45" ht="17.25" customHeight="1">
      <c r="A44" s="195" t="s">
        <v>445</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7"/>
      <c r="AL44" s="197"/>
      <c r="AM44" s="101"/>
      <c r="AN44" s="101"/>
      <c r="AO44" s="101"/>
      <c r="AP44" s="101"/>
      <c r="AQ44" s="101"/>
      <c r="AR44" s="101"/>
      <c r="AS44" s="100"/>
    </row>
    <row r="45" spans="1:45" ht="17.25" customHeight="1">
      <c r="A45" s="195" t="s">
        <v>446</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7"/>
      <c r="AL45" s="197"/>
      <c r="AM45" s="101"/>
      <c r="AN45" s="101"/>
      <c r="AO45" s="101"/>
      <c r="AP45" s="101"/>
      <c r="AQ45" s="101"/>
      <c r="AR45" s="101"/>
      <c r="AS45" s="100"/>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7"/>
      <c r="AL46" s="217"/>
      <c r="AM46" s="101"/>
      <c r="AN46" s="101"/>
      <c r="AO46" s="101"/>
      <c r="AP46" s="101"/>
      <c r="AQ46" s="101"/>
      <c r="AR46" s="101"/>
      <c r="AS46" s="100"/>
    </row>
    <row r="47" spans="1:45" ht="24" customHeight="1">
      <c r="A47" s="218" t="s">
        <v>155</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20"/>
      <c r="AK47" s="221" t="s">
        <v>447</v>
      </c>
      <c r="AL47" s="221"/>
      <c r="AM47" s="201" t="s">
        <v>448</v>
      </c>
      <c r="AN47" s="201"/>
      <c r="AO47" s="103" t="s">
        <v>449</v>
      </c>
      <c r="AP47" s="103" t="s">
        <v>450</v>
      </c>
      <c r="AQ47" s="100"/>
    </row>
    <row r="48" spans="1:45" ht="12" customHeight="1">
      <c r="A48" s="195" t="s">
        <v>385</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7"/>
      <c r="AL48" s="197"/>
      <c r="AM48" s="197"/>
      <c r="AN48" s="197"/>
      <c r="AO48" s="104"/>
      <c r="AP48" s="104"/>
      <c r="AQ48" s="100"/>
    </row>
    <row r="49" spans="1:43" ht="12" customHeight="1">
      <c r="A49" s="195" t="s">
        <v>386</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7"/>
      <c r="AL49" s="197"/>
      <c r="AM49" s="197"/>
      <c r="AN49" s="197"/>
      <c r="AO49" s="104"/>
      <c r="AP49" s="104"/>
      <c r="AQ49" s="100"/>
    </row>
    <row r="50" spans="1:43" ht="12" customHeight="1" thickBot="1">
      <c r="A50" s="209" t="s">
        <v>451</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1"/>
      <c r="AL50" s="211"/>
      <c r="AM50" s="211"/>
      <c r="AN50" s="211"/>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99" t="s">
        <v>156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1" t="s">
        <v>447</v>
      </c>
      <c r="AL52" s="201"/>
      <c r="AM52" s="201" t="s">
        <v>448</v>
      </c>
      <c r="AN52" s="201"/>
      <c r="AO52" s="103" t="s">
        <v>449</v>
      </c>
      <c r="AP52" s="103" t="s">
        <v>450</v>
      </c>
      <c r="AQ52" s="100"/>
    </row>
    <row r="53" spans="1:43" ht="11.25" customHeight="1">
      <c r="A53" s="212" t="s">
        <v>387</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4"/>
      <c r="AL53" s="214"/>
      <c r="AM53" s="214"/>
      <c r="AN53" s="214"/>
      <c r="AO53" s="110"/>
      <c r="AP53" s="110"/>
      <c r="AQ53" s="100"/>
    </row>
    <row r="54" spans="1:43" ht="12" customHeight="1">
      <c r="A54" s="195" t="s">
        <v>388</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7"/>
      <c r="AL54" s="197"/>
      <c r="AM54" s="197"/>
      <c r="AN54" s="197"/>
      <c r="AO54" s="104"/>
      <c r="AP54" s="104"/>
      <c r="AQ54" s="100"/>
    </row>
    <row r="55" spans="1:43" ht="12" customHeight="1">
      <c r="A55" s="195" t="s">
        <v>389</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7"/>
      <c r="AL55" s="197"/>
      <c r="AM55" s="197"/>
      <c r="AN55" s="197"/>
      <c r="AO55" s="104"/>
      <c r="AP55" s="104"/>
      <c r="AQ55" s="100"/>
    </row>
    <row r="56" spans="1:43" ht="12" customHeight="1" thickBot="1">
      <c r="A56" s="209" t="s">
        <v>390</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1"/>
      <c r="AL56" s="211"/>
      <c r="AM56" s="211"/>
      <c r="AN56" s="211"/>
      <c r="AO56" s="105"/>
      <c r="AP56" s="105"/>
      <c r="AQ56" s="100"/>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1"/>
      <c r="AN57" s="101"/>
      <c r="AO57" s="112"/>
      <c r="AP57" s="112"/>
      <c r="AQ57" s="98"/>
    </row>
    <row r="58" spans="1:43" ht="24" customHeight="1">
      <c r="A58" s="199" t="s">
        <v>157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1" t="s">
        <v>447</v>
      </c>
      <c r="AL58" s="201"/>
      <c r="AM58" s="201" t="s">
        <v>448</v>
      </c>
      <c r="AN58" s="201"/>
      <c r="AO58" s="103" t="s">
        <v>449</v>
      </c>
      <c r="AP58" s="103" t="s">
        <v>450</v>
      </c>
      <c r="AQ58" s="100"/>
    </row>
    <row r="59" spans="1:43" ht="12.75" customHeight="1">
      <c r="A59" s="206" t="s">
        <v>391</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8"/>
      <c r="AL59" s="208"/>
      <c r="AM59" s="208"/>
      <c r="AN59" s="208"/>
      <c r="AO59" s="113"/>
      <c r="AP59" s="113"/>
      <c r="AQ59" s="114"/>
    </row>
    <row r="60" spans="1:43" ht="12" customHeight="1">
      <c r="A60" s="195" t="s">
        <v>392</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7"/>
      <c r="AL60" s="197"/>
      <c r="AM60" s="197"/>
      <c r="AN60" s="197"/>
      <c r="AO60" s="104"/>
      <c r="AP60" s="104"/>
      <c r="AQ60" s="100"/>
    </row>
    <row r="61" spans="1:43" ht="12" customHeight="1">
      <c r="A61" s="195" t="s">
        <v>393</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7"/>
      <c r="AL61" s="197"/>
      <c r="AM61" s="197"/>
      <c r="AN61" s="197"/>
      <c r="AO61" s="104"/>
      <c r="AP61" s="104"/>
      <c r="AQ61" s="100"/>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7"/>
      <c r="AL62" s="197"/>
      <c r="AM62" s="197"/>
      <c r="AN62" s="197"/>
      <c r="AO62" s="104"/>
      <c r="AP62" s="104"/>
      <c r="AQ62" s="100"/>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7"/>
      <c r="AL63" s="197"/>
      <c r="AM63" s="197"/>
      <c r="AN63" s="197"/>
      <c r="AO63" s="104"/>
      <c r="AP63" s="104"/>
      <c r="AQ63" s="100"/>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7"/>
      <c r="AL64" s="197"/>
      <c r="AM64" s="197"/>
      <c r="AN64" s="197"/>
      <c r="AO64" s="104"/>
      <c r="AP64" s="104"/>
      <c r="AQ64" s="100"/>
    </row>
    <row r="65" spans="1:43" ht="12" customHeight="1">
      <c r="A65" s="195" t="s">
        <v>394</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7"/>
      <c r="AL65" s="197"/>
      <c r="AM65" s="197"/>
      <c r="AN65" s="197"/>
      <c r="AO65" s="104"/>
      <c r="AP65" s="104"/>
      <c r="AQ65" s="100"/>
    </row>
    <row r="66" spans="1:43" ht="27.75" customHeight="1">
      <c r="A66" s="187" t="s">
        <v>452</v>
      </c>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9"/>
      <c r="AK66" s="190"/>
      <c r="AL66" s="190"/>
      <c r="AM66" s="190"/>
      <c r="AN66" s="190"/>
      <c r="AO66" s="115"/>
      <c r="AP66" s="115"/>
      <c r="AQ66" s="114"/>
    </row>
    <row r="67" spans="1:43" ht="11.25" customHeight="1">
      <c r="A67" s="195" t="s">
        <v>395</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7"/>
      <c r="AL67" s="197"/>
      <c r="AM67" s="197"/>
      <c r="AN67" s="197"/>
      <c r="AO67" s="104"/>
      <c r="AP67" s="104"/>
      <c r="AQ67" s="100"/>
    </row>
    <row r="68" spans="1:43" ht="25.5" customHeight="1">
      <c r="A68" s="187" t="s">
        <v>453</v>
      </c>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c r="AC68" s="188"/>
      <c r="AD68" s="188"/>
      <c r="AE68" s="188"/>
      <c r="AF68" s="188"/>
      <c r="AG68" s="188"/>
      <c r="AH68" s="188"/>
      <c r="AI68" s="188"/>
      <c r="AJ68" s="189"/>
      <c r="AK68" s="190"/>
      <c r="AL68" s="190"/>
      <c r="AM68" s="190"/>
      <c r="AN68" s="190"/>
      <c r="AO68" s="115"/>
      <c r="AP68" s="115"/>
      <c r="AQ68" s="114"/>
    </row>
    <row r="69" spans="1:43" ht="12" customHeight="1">
      <c r="A69" s="195" t="s">
        <v>396</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L69" s="197"/>
      <c r="AM69" s="197"/>
      <c r="AN69" s="197"/>
      <c r="AO69" s="104"/>
      <c r="AP69" s="104"/>
      <c r="AQ69" s="100"/>
    </row>
    <row r="70" spans="1:43" ht="12.75" customHeight="1">
      <c r="A70" s="193" t="s">
        <v>397</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0"/>
      <c r="AL70" s="190"/>
      <c r="AM70" s="190"/>
      <c r="AN70" s="190"/>
      <c r="AO70" s="115"/>
      <c r="AP70" s="115"/>
      <c r="AQ70" s="114"/>
    </row>
    <row r="71" spans="1:43" ht="12" customHeight="1">
      <c r="A71" s="195" t="s">
        <v>398</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7"/>
      <c r="AL71" s="197"/>
      <c r="AM71" s="197"/>
      <c r="AN71" s="197"/>
      <c r="AO71" s="104"/>
      <c r="AP71" s="104"/>
      <c r="AQ71" s="100"/>
    </row>
    <row r="72" spans="1:43" ht="12.75" customHeight="1" thickBot="1">
      <c r="A72" s="202" t="s">
        <v>399</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1"/>
      <c r="AN73" s="101"/>
      <c r="AO73" s="112"/>
      <c r="AP73" s="112"/>
      <c r="AQ73" s="98"/>
    </row>
    <row r="74" spans="1:43" ht="25.5" customHeight="1">
      <c r="A74" s="199" t="s">
        <v>158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1">
        <v>2017</v>
      </c>
      <c r="AL74" s="201"/>
      <c r="AM74" s="201" t="s">
        <v>448</v>
      </c>
      <c r="AN74" s="201"/>
      <c r="AO74" s="103" t="s">
        <v>449</v>
      </c>
      <c r="AP74" s="103" t="s">
        <v>450</v>
      </c>
      <c r="AQ74" s="100"/>
    </row>
    <row r="75" spans="1:43" ht="25.5" customHeight="1">
      <c r="A75" s="187" t="s">
        <v>453</v>
      </c>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9"/>
      <c r="AK75" s="190"/>
      <c r="AL75" s="190"/>
      <c r="AM75" s="191"/>
      <c r="AN75" s="191"/>
      <c r="AO75" s="117"/>
      <c r="AP75" s="117"/>
      <c r="AQ75" s="114"/>
    </row>
    <row r="76" spans="1:43" ht="12" customHeight="1">
      <c r="A76" s="195" t="s">
        <v>395</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7"/>
      <c r="AL76" s="197"/>
      <c r="AM76" s="198"/>
      <c r="AN76" s="198"/>
      <c r="AO76" s="118"/>
      <c r="AP76" s="118"/>
      <c r="AQ76" s="100"/>
    </row>
    <row r="77" spans="1:43" ht="12" customHeight="1">
      <c r="A77" s="195" t="s">
        <v>396</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7"/>
      <c r="AL77" s="197"/>
      <c r="AM77" s="198"/>
      <c r="AN77" s="198"/>
      <c r="AO77" s="118"/>
      <c r="AP77" s="118"/>
      <c r="AQ77" s="100"/>
    </row>
    <row r="78" spans="1:43" ht="12" customHeight="1">
      <c r="A78" s="195" t="s">
        <v>398</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7"/>
      <c r="AL78" s="197"/>
      <c r="AM78" s="198"/>
      <c r="AN78" s="198"/>
      <c r="AO78" s="118"/>
      <c r="AP78" s="118"/>
      <c r="AQ78" s="100"/>
    </row>
    <row r="79" spans="1:43" ht="12" customHeight="1">
      <c r="A79" s="195" t="s">
        <v>400</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7"/>
      <c r="AL79" s="197"/>
      <c r="AM79" s="198"/>
      <c r="AN79" s="198"/>
      <c r="AO79" s="118"/>
      <c r="AP79" s="118"/>
      <c r="AQ79" s="100"/>
    </row>
    <row r="80" spans="1:43" ht="12" customHeight="1">
      <c r="A80" s="195" t="s">
        <v>401</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7"/>
      <c r="AL80" s="197"/>
      <c r="AM80" s="198"/>
      <c r="AN80" s="198"/>
      <c r="AO80" s="118"/>
      <c r="AP80" s="118"/>
      <c r="AQ80" s="100"/>
    </row>
    <row r="81" spans="1:45" ht="12.75" customHeight="1">
      <c r="A81" s="195" t="s">
        <v>402</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7"/>
      <c r="AL81" s="197"/>
      <c r="AM81" s="198"/>
      <c r="AN81" s="198"/>
      <c r="AO81" s="118"/>
      <c r="AP81" s="118"/>
      <c r="AQ81" s="100"/>
    </row>
    <row r="82" spans="1:45" ht="12.75" customHeight="1">
      <c r="A82" s="195" t="s">
        <v>403</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7"/>
      <c r="AL82" s="197"/>
      <c r="AM82" s="198"/>
      <c r="AN82" s="198"/>
      <c r="AO82" s="118"/>
      <c r="AP82" s="118"/>
      <c r="AQ82" s="100"/>
    </row>
    <row r="83" spans="1:45" ht="12" customHeight="1">
      <c r="A83" s="193" t="s">
        <v>404</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2">
        <f>AK25</f>
        <v>196186.44</v>
      </c>
      <c r="AL83" s="190"/>
      <c r="AM83" s="191"/>
      <c r="AN83" s="191"/>
      <c r="AO83" s="117"/>
      <c r="AP83" s="117"/>
      <c r="AQ83" s="114"/>
    </row>
    <row r="84" spans="1:45" ht="12" customHeight="1">
      <c r="A84" s="193" t="s">
        <v>454</v>
      </c>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90"/>
      <c r="AL84" s="190"/>
      <c r="AM84" s="191"/>
      <c r="AN84" s="191"/>
      <c r="AO84" s="117"/>
      <c r="AP84" s="117"/>
      <c r="AQ84" s="114"/>
    </row>
    <row r="85" spans="1:45" ht="12" customHeight="1">
      <c r="A85" s="195" t="s">
        <v>405</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7"/>
      <c r="AL85" s="197"/>
      <c r="AM85" s="198"/>
      <c r="AN85" s="198"/>
      <c r="AO85" s="118"/>
      <c r="AP85" s="118"/>
      <c r="AQ85" s="98"/>
    </row>
    <row r="86" spans="1:45" ht="27.75" customHeight="1">
      <c r="A86" s="187" t="s">
        <v>455</v>
      </c>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c r="AC86" s="188"/>
      <c r="AD86" s="188"/>
      <c r="AE86" s="188"/>
      <c r="AF86" s="188"/>
      <c r="AG86" s="188"/>
      <c r="AH86" s="188"/>
      <c r="AI86" s="188"/>
      <c r="AJ86" s="189"/>
      <c r="AK86" s="190"/>
      <c r="AL86" s="190"/>
      <c r="AM86" s="191"/>
      <c r="AN86" s="191"/>
      <c r="AO86" s="117"/>
      <c r="AP86" s="117"/>
      <c r="AQ86" s="114"/>
    </row>
    <row r="87" spans="1:45">
      <c r="A87" s="187" t="s">
        <v>456</v>
      </c>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9"/>
      <c r="AK87" s="192">
        <f>AK25</f>
        <v>196186.44</v>
      </c>
      <c r="AL87" s="190"/>
      <c r="AM87" s="191"/>
      <c r="AN87" s="191"/>
      <c r="AO87" s="117"/>
      <c r="AP87" s="117"/>
      <c r="AQ87" s="114"/>
    </row>
    <row r="88" spans="1:45" ht="14.25" customHeight="1">
      <c r="A88" s="180" t="s">
        <v>159</v>
      </c>
      <c r="B88" s="181"/>
      <c r="C88" s="181"/>
      <c r="D88" s="18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83"/>
      <c r="AL88" s="184"/>
      <c r="AM88" s="185"/>
      <c r="AN88" s="186"/>
      <c r="AO88" s="117"/>
      <c r="AP88" s="117"/>
      <c r="AQ88" s="114"/>
    </row>
    <row r="89" spans="1:45">
      <c r="A89" s="180" t="s">
        <v>160</v>
      </c>
      <c r="B89" s="181"/>
      <c r="C89" s="181"/>
      <c r="D89" s="18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83"/>
      <c r="AL89" s="184"/>
      <c r="AM89" s="185"/>
      <c r="AN89" s="186"/>
      <c r="AO89" s="117"/>
      <c r="AP89" s="117"/>
      <c r="AQ89" s="98"/>
    </row>
    <row r="90" spans="1:45" ht="12" customHeight="1" thickBot="1">
      <c r="A90" s="120" t="s">
        <v>161</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76"/>
      <c r="AL90" s="177"/>
      <c r="AM90" s="178"/>
      <c r="AN90" s="179"/>
      <c r="AO90" s="122"/>
      <c r="AP90" s="122"/>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3"/>
    </row>
    <row r="92" spans="1:45" ht="13.5" customHeight="1">
      <c r="A92" s="101" t="s">
        <v>457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3"/>
    </row>
    <row r="93" spans="1:45" ht="13.5" customHeight="1">
      <c r="A93" s="124" t="s">
        <v>458</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459</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8"/>
    </row>
    <row r="95" spans="1:45">
      <c r="A95" s="124" t="s">
        <v>460</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8"/>
    </row>
    <row r="96" spans="1:45">
      <c r="A96" s="101" t="s">
        <v>461</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topLeftCell="A34" workbookViewId="0">
      <selection activeCell="E25" sqref="E25:G50"/>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45" t="s">
        <v>481</v>
      </c>
    </row>
    <row r="2" spans="1:12" ht="15.95" customHeight="1">
      <c r="C2" s="1" t="s">
        <v>127</v>
      </c>
      <c r="L2" s="145" t="s">
        <v>1</v>
      </c>
    </row>
    <row r="3" spans="1:12" ht="15.95" customHeight="1">
      <c r="C3" s="1" t="s">
        <v>127</v>
      </c>
      <c r="L3" s="145" t="s">
        <v>464</v>
      </c>
    </row>
    <row r="5" spans="1:12" ht="15.95" customHeight="1">
      <c r="A5" s="167" t="s">
        <v>416</v>
      </c>
      <c r="B5" s="167"/>
      <c r="C5" s="167"/>
      <c r="D5" s="167"/>
      <c r="E5" s="167"/>
      <c r="F5" s="167"/>
      <c r="G5" s="167"/>
      <c r="H5" s="167"/>
      <c r="I5" s="167"/>
      <c r="J5" s="167"/>
      <c r="K5" s="167"/>
      <c r="L5" s="167"/>
    </row>
    <row r="7" spans="1:12" ht="18.95" customHeight="1">
      <c r="A7" s="168" t="s">
        <v>3</v>
      </c>
      <c r="B7" s="168"/>
      <c r="C7" s="168"/>
      <c r="D7" s="168"/>
      <c r="E7" s="168"/>
      <c r="F7" s="168"/>
      <c r="G7" s="168"/>
      <c r="H7" s="168"/>
      <c r="I7" s="168"/>
      <c r="J7" s="168"/>
      <c r="K7" s="168"/>
      <c r="L7" s="168"/>
    </row>
    <row r="9" spans="1:12" ht="15.95" customHeight="1">
      <c r="A9" s="167" t="s">
        <v>462</v>
      </c>
      <c r="B9" s="167"/>
      <c r="C9" s="167"/>
      <c r="D9" s="167"/>
      <c r="E9" s="167"/>
      <c r="F9" s="167"/>
      <c r="G9" s="167"/>
      <c r="H9" s="167"/>
      <c r="I9" s="167"/>
      <c r="J9" s="167"/>
      <c r="K9" s="167"/>
      <c r="L9" s="167"/>
    </row>
    <row r="10" spans="1:12" ht="15.95" customHeight="1">
      <c r="A10" s="165" t="s">
        <v>4</v>
      </c>
      <c r="B10" s="165"/>
      <c r="C10" s="165"/>
      <c r="D10" s="165"/>
      <c r="E10" s="165"/>
      <c r="F10" s="165"/>
      <c r="G10" s="165"/>
      <c r="H10" s="165"/>
      <c r="I10" s="165"/>
      <c r="J10" s="165"/>
      <c r="K10" s="165"/>
      <c r="L10" s="165"/>
    </row>
    <row r="12" spans="1:12" ht="15.95" customHeight="1">
      <c r="A12" s="167" t="str">
        <f>'1. паспорт местоположение '!A12:C12</f>
        <v>Н_ПрЗ_КТП28_111232.04</v>
      </c>
      <c r="B12" s="167"/>
      <c r="C12" s="167"/>
      <c r="D12" s="167"/>
      <c r="E12" s="167"/>
      <c r="F12" s="167"/>
      <c r="G12" s="167"/>
      <c r="H12" s="167"/>
      <c r="I12" s="167"/>
      <c r="J12" s="167"/>
      <c r="K12" s="167"/>
      <c r="L12" s="167"/>
    </row>
    <row r="13" spans="1:12" ht="15.95" customHeight="1">
      <c r="A13" s="165" t="s">
        <v>5</v>
      </c>
      <c r="B13" s="165"/>
      <c r="C13" s="165"/>
      <c r="D13" s="165"/>
      <c r="E13" s="165"/>
      <c r="F13" s="165"/>
      <c r="G13" s="165"/>
      <c r="H13" s="165"/>
      <c r="I13" s="165"/>
      <c r="J13" s="165"/>
      <c r="K13" s="165"/>
      <c r="L13" s="165"/>
    </row>
    <row r="15" spans="1:12" ht="32.1" customHeight="1">
      <c r="A15" s="164" t="s">
        <v>470</v>
      </c>
      <c r="B15" s="164" t="s">
        <v>415</v>
      </c>
      <c r="C15" s="164" t="s">
        <v>415</v>
      </c>
      <c r="D15" s="164" t="s">
        <v>415</v>
      </c>
      <c r="E15" s="164" t="s">
        <v>415</v>
      </c>
      <c r="F15" s="164" t="s">
        <v>415</v>
      </c>
      <c r="G15" s="164" t="s">
        <v>415</v>
      </c>
      <c r="H15" s="164" t="s">
        <v>415</v>
      </c>
      <c r="I15" s="164" t="s">
        <v>415</v>
      </c>
      <c r="J15" s="164" t="s">
        <v>415</v>
      </c>
      <c r="K15" s="164" t="s">
        <v>415</v>
      </c>
      <c r="L15" s="164" t="s">
        <v>415</v>
      </c>
    </row>
    <row r="16" spans="1:12" ht="15.95" customHeight="1">
      <c r="A16" s="165" t="s">
        <v>6</v>
      </c>
      <c r="B16" s="165"/>
      <c r="C16" s="165"/>
      <c r="D16" s="165"/>
      <c r="E16" s="165"/>
      <c r="F16" s="165"/>
      <c r="G16" s="165"/>
      <c r="H16" s="165"/>
      <c r="I16" s="165"/>
      <c r="J16" s="165"/>
      <c r="K16" s="165"/>
      <c r="L16" s="165"/>
    </row>
    <row r="18" spans="1:12" ht="18.95" customHeight="1">
      <c r="A18" s="170" t="s">
        <v>162</v>
      </c>
      <c r="B18" s="170"/>
      <c r="C18" s="170"/>
      <c r="D18" s="170"/>
      <c r="E18" s="170"/>
      <c r="F18" s="170"/>
      <c r="G18" s="170"/>
      <c r="H18" s="170"/>
      <c r="I18" s="170"/>
      <c r="J18" s="170"/>
      <c r="K18" s="170"/>
      <c r="L18" s="170"/>
    </row>
    <row r="20" spans="1:12" ht="15.95" customHeight="1">
      <c r="A20" s="175" t="s">
        <v>163</v>
      </c>
      <c r="B20" s="175" t="s">
        <v>414</v>
      </c>
      <c r="C20" s="175" t="s">
        <v>164</v>
      </c>
      <c r="D20" s="175"/>
      <c r="E20" s="175"/>
      <c r="F20" s="175"/>
      <c r="G20" s="175" t="s">
        <v>165</v>
      </c>
      <c r="H20" s="175" t="s">
        <v>166</v>
      </c>
      <c r="I20" s="175" t="s">
        <v>167</v>
      </c>
      <c r="J20" s="175"/>
      <c r="K20" s="175" t="s">
        <v>168</v>
      </c>
      <c r="L20" s="175"/>
    </row>
    <row r="21" spans="1:12" ht="32.1" customHeight="1">
      <c r="A21" s="175"/>
      <c r="B21" s="175"/>
      <c r="C21" s="175" t="s">
        <v>169</v>
      </c>
      <c r="D21" s="175"/>
      <c r="E21" s="175" t="s">
        <v>325</v>
      </c>
      <c r="F21" s="175"/>
      <c r="G21" s="175"/>
      <c r="H21" s="175"/>
      <c r="I21" s="175"/>
      <c r="J21" s="175"/>
      <c r="K21" s="175"/>
      <c r="L21" s="175"/>
    </row>
    <row r="22" spans="1:12" ht="32.1" customHeight="1">
      <c r="A22" s="175"/>
      <c r="B22" s="175"/>
      <c r="C22" s="2" t="s">
        <v>170</v>
      </c>
      <c r="D22" s="2" t="s">
        <v>171</v>
      </c>
      <c r="E22" s="2" t="s">
        <v>172</v>
      </c>
      <c r="F22" s="2" t="s">
        <v>173</v>
      </c>
      <c r="G22" s="175"/>
      <c r="H22" s="175"/>
      <c r="I22" s="175"/>
      <c r="J22" s="175"/>
      <c r="K22" s="175"/>
      <c r="L22" s="175"/>
    </row>
    <row r="23" spans="1:12" ht="15.95" customHeight="1">
      <c r="A23" s="4">
        <v>1</v>
      </c>
      <c r="B23" s="4">
        <v>2</v>
      </c>
      <c r="C23" s="4">
        <v>3</v>
      </c>
      <c r="D23" s="4">
        <v>4</v>
      </c>
      <c r="E23" s="4">
        <v>7</v>
      </c>
      <c r="F23" s="4">
        <v>8</v>
      </c>
      <c r="G23" s="4">
        <v>9</v>
      </c>
      <c r="H23" s="4">
        <v>10</v>
      </c>
      <c r="I23" s="252">
        <v>11</v>
      </c>
      <c r="J23" s="252"/>
      <c r="K23" s="252">
        <v>12</v>
      </c>
      <c r="L23" s="252"/>
    </row>
    <row r="24" spans="1:12" s="21" customFormat="1" ht="15.95" customHeight="1">
      <c r="A24" s="19">
        <v>1</v>
      </c>
      <c r="B24" s="20" t="s">
        <v>412</v>
      </c>
      <c r="C24" s="20"/>
      <c r="D24" s="20"/>
      <c r="E24" s="20"/>
      <c r="F24" s="20"/>
      <c r="G24" s="20"/>
      <c r="H24" s="20"/>
      <c r="I24" s="253"/>
      <c r="J24" s="253"/>
      <c r="K24" s="253"/>
      <c r="L24" s="253"/>
    </row>
    <row r="25" spans="1:12" ht="48" customHeight="1">
      <c r="A25" s="47" t="s">
        <v>174</v>
      </c>
      <c r="B25" s="2" t="s">
        <v>176</v>
      </c>
      <c r="C25" s="147" t="s">
        <v>17</v>
      </c>
      <c r="D25" s="147" t="s">
        <v>17</v>
      </c>
      <c r="E25" s="155" t="s">
        <v>17</v>
      </c>
      <c r="F25" s="155" t="s">
        <v>17</v>
      </c>
      <c r="G25" s="155"/>
      <c r="H25" s="9"/>
      <c r="I25" s="175"/>
      <c r="J25" s="175"/>
      <c r="K25" s="175"/>
      <c r="L25" s="175"/>
    </row>
    <row r="26" spans="1:12" ht="32.1" customHeight="1">
      <c r="A26" s="2" t="s">
        <v>175</v>
      </c>
      <c r="B26" s="2" t="s">
        <v>178</v>
      </c>
      <c r="C26" s="147" t="s">
        <v>17</v>
      </c>
      <c r="D26" s="147" t="s">
        <v>17</v>
      </c>
      <c r="E26" s="155" t="s">
        <v>17</v>
      </c>
      <c r="F26" s="155" t="s">
        <v>17</v>
      </c>
      <c r="G26" s="155"/>
      <c r="H26" s="9"/>
      <c r="I26" s="175"/>
      <c r="J26" s="175"/>
      <c r="K26" s="175"/>
      <c r="L26" s="175"/>
    </row>
    <row r="27" spans="1:12" ht="32.1" customHeight="1">
      <c r="A27" s="2" t="s">
        <v>177</v>
      </c>
      <c r="B27" s="2" t="s">
        <v>180</v>
      </c>
      <c r="C27" s="147" t="s">
        <v>17</v>
      </c>
      <c r="D27" s="147" t="s">
        <v>17</v>
      </c>
      <c r="E27" s="155" t="s">
        <v>17</v>
      </c>
      <c r="F27" s="155" t="s">
        <v>17</v>
      </c>
      <c r="G27" s="153"/>
      <c r="H27" s="9"/>
      <c r="I27" s="175"/>
      <c r="J27" s="175"/>
      <c r="K27" s="175"/>
      <c r="L27" s="175"/>
    </row>
    <row r="28" spans="1:12" ht="32.1" customHeight="1">
      <c r="A28" s="2" t="s">
        <v>179</v>
      </c>
      <c r="B28" s="2" t="s">
        <v>410</v>
      </c>
      <c r="C28" s="147" t="s">
        <v>17</v>
      </c>
      <c r="D28" s="147" t="s">
        <v>17</v>
      </c>
      <c r="E28" s="155" t="s">
        <v>17</v>
      </c>
      <c r="F28" s="155" t="s">
        <v>17</v>
      </c>
      <c r="G28" s="153"/>
      <c r="H28" s="9"/>
      <c r="I28" s="175"/>
      <c r="J28" s="175"/>
      <c r="K28" s="175"/>
      <c r="L28" s="175"/>
    </row>
    <row r="29" spans="1:12" s="25" customFormat="1" ht="32.1" customHeight="1">
      <c r="A29" s="43" t="s">
        <v>181</v>
      </c>
      <c r="B29" s="43" t="s">
        <v>188</v>
      </c>
      <c r="C29" s="147" t="s">
        <v>17</v>
      </c>
      <c r="D29" s="147" t="s">
        <v>17</v>
      </c>
      <c r="E29" s="155" t="s">
        <v>17</v>
      </c>
      <c r="F29" s="155" t="s">
        <v>17</v>
      </c>
      <c r="G29" s="153"/>
      <c r="H29" s="9"/>
      <c r="I29" s="254"/>
      <c r="J29" s="255"/>
      <c r="K29" s="254"/>
      <c r="L29" s="255"/>
    </row>
    <row r="30" spans="1:12" ht="32.1" customHeight="1">
      <c r="A30" s="2" t="s">
        <v>182</v>
      </c>
      <c r="B30" s="2" t="s">
        <v>411</v>
      </c>
      <c r="C30" s="147" t="s">
        <v>17</v>
      </c>
      <c r="D30" s="147" t="s">
        <v>17</v>
      </c>
      <c r="E30" s="155" t="s">
        <v>17</v>
      </c>
      <c r="F30" s="155" t="s">
        <v>17</v>
      </c>
      <c r="G30" s="153"/>
      <c r="H30" s="9"/>
      <c r="I30" s="175"/>
      <c r="J30" s="175"/>
      <c r="K30" s="175"/>
      <c r="L30" s="175"/>
    </row>
    <row r="31" spans="1:12" ht="32.1" customHeight="1">
      <c r="A31" s="2" t="s">
        <v>183</v>
      </c>
      <c r="B31" s="2" t="s">
        <v>184</v>
      </c>
      <c r="C31" s="147" t="s">
        <v>17</v>
      </c>
      <c r="D31" s="147" t="s">
        <v>17</v>
      </c>
      <c r="E31" s="155" t="s">
        <v>17</v>
      </c>
      <c r="F31" s="155" t="s">
        <v>17</v>
      </c>
      <c r="G31" s="155"/>
      <c r="H31" s="9"/>
      <c r="I31" s="175"/>
      <c r="J31" s="175"/>
      <c r="K31" s="175"/>
      <c r="L31" s="175"/>
    </row>
    <row r="32" spans="1:12" ht="48" customHeight="1">
      <c r="A32" s="2" t="s">
        <v>185</v>
      </c>
      <c r="B32" s="2" t="s">
        <v>186</v>
      </c>
      <c r="C32" s="147" t="s">
        <v>17</v>
      </c>
      <c r="D32" s="147" t="s">
        <v>17</v>
      </c>
      <c r="E32" s="155" t="s">
        <v>17</v>
      </c>
      <c r="F32" s="155" t="s">
        <v>17</v>
      </c>
      <c r="G32" s="155"/>
      <c r="H32" s="9"/>
      <c r="I32" s="175"/>
      <c r="J32" s="175"/>
      <c r="K32" s="175"/>
      <c r="L32" s="175"/>
    </row>
    <row r="33" spans="1:12" ht="32.1" customHeight="1">
      <c r="A33" s="2" t="s">
        <v>187</v>
      </c>
      <c r="B33" s="2" t="s">
        <v>190</v>
      </c>
      <c r="C33" s="147" t="s">
        <v>17</v>
      </c>
      <c r="D33" s="147" t="s">
        <v>17</v>
      </c>
      <c r="E33" s="155" t="s">
        <v>17</v>
      </c>
      <c r="F33" s="155" t="s">
        <v>17</v>
      </c>
      <c r="G33" s="155"/>
      <c r="H33" s="9"/>
      <c r="I33" s="175"/>
      <c r="J33" s="175"/>
      <c r="K33" s="175"/>
      <c r="L33" s="175"/>
    </row>
    <row r="34" spans="1:12" ht="63" customHeight="1">
      <c r="A34" s="47" t="s">
        <v>189</v>
      </c>
      <c r="B34" s="2" t="s">
        <v>191</v>
      </c>
      <c r="C34" s="147" t="s">
        <v>17</v>
      </c>
      <c r="D34" s="147" t="s">
        <v>17</v>
      </c>
      <c r="E34" s="155" t="s">
        <v>17</v>
      </c>
      <c r="F34" s="155" t="s">
        <v>17</v>
      </c>
      <c r="G34" s="153"/>
      <c r="H34" s="9"/>
      <c r="I34" s="175"/>
      <c r="J34" s="175"/>
      <c r="K34" s="175"/>
      <c r="L34" s="175"/>
    </row>
    <row r="35" spans="1:12" s="21" customFormat="1" ht="15.95" customHeight="1">
      <c r="A35" s="19">
        <v>2</v>
      </c>
      <c r="B35" s="20" t="s">
        <v>192</v>
      </c>
      <c r="C35" s="148"/>
      <c r="D35" s="148"/>
      <c r="E35" s="156"/>
      <c r="F35" s="156"/>
      <c r="G35" s="156"/>
      <c r="H35" s="20"/>
      <c r="I35" s="253"/>
      <c r="J35" s="253"/>
      <c r="K35" s="253"/>
      <c r="L35" s="253"/>
    </row>
    <row r="36" spans="1:12" ht="63" customHeight="1">
      <c r="A36" s="2" t="s">
        <v>193</v>
      </c>
      <c r="B36" s="2" t="s">
        <v>194</v>
      </c>
      <c r="C36" s="39" t="s">
        <v>465</v>
      </c>
      <c r="D36" s="39" t="s">
        <v>465</v>
      </c>
      <c r="E36" s="157" t="s">
        <v>465</v>
      </c>
      <c r="F36" s="157">
        <v>42824</v>
      </c>
      <c r="G36" s="155">
        <v>100</v>
      </c>
      <c r="H36" s="9"/>
      <c r="I36" s="175"/>
      <c r="J36" s="175"/>
      <c r="K36" s="175"/>
      <c r="L36" s="175"/>
    </row>
    <row r="37" spans="1:12" ht="48" customHeight="1">
      <c r="A37" s="2" t="s">
        <v>195</v>
      </c>
      <c r="B37" s="2" t="s">
        <v>196</v>
      </c>
      <c r="C37" s="147" t="s">
        <v>466</v>
      </c>
      <c r="D37" s="147" t="s">
        <v>466</v>
      </c>
      <c r="E37" s="157">
        <v>42825</v>
      </c>
      <c r="F37" s="157">
        <v>42845</v>
      </c>
      <c r="G37" s="155">
        <v>100</v>
      </c>
      <c r="H37" s="9"/>
      <c r="I37" s="175"/>
      <c r="J37" s="175"/>
      <c r="K37" s="175"/>
      <c r="L37" s="175"/>
    </row>
    <row r="38" spans="1:12" s="21" customFormat="1" ht="32.1" customHeight="1">
      <c r="A38" s="19">
        <v>3</v>
      </c>
      <c r="B38" s="20" t="s">
        <v>197</v>
      </c>
      <c r="C38" s="147"/>
      <c r="D38" s="147"/>
      <c r="E38" s="155"/>
      <c r="F38" s="155"/>
      <c r="G38" s="155"/>
      <c r="H38" s="2"/>
      <c r="I38" s="175"/>
      <c r="J38" s="175"/>
      <c r="K38" s="175"/>
      <c r="L38" s="175"/>
    </row>
    <row r="39" spans="1:12" ht="48.75" customHeight="1">
      <c r="A39" s="2" t="s">
        <v>198</v>
      </c>
      <c r="B39" s="2" t="s">
        <v>199</v>
      </c>
      <c r="C39" s="147" t="s">
        <v>17</v>
      </c>
      <c r="D39" s="147" t="s">
        <v>17</v>
      </c>
      <c r="E39" s="155" t="s">
        <v>17</v>
      </c>
      <c r="F39" s="155" t="s">
        <v>17</v>
      </c>
      <c r="G39" s="155"/>
      <c r="H39" s="9"/>
      <c r="I39" s="175"/>
      <c r="J39" s="175"/>
      <c r="K39" s="175"/>
      <c r="L39" s="175"/>
    </row>
    <row r="40" spans="1:12" ht="63" customHeight="1">
      <c r="A40" s="2" t="s">
        <v>200</v>
      </c>
      <c r="B40" s="2" t="s">
        <v>201</v>
      </c>
      <c r="C40" s="147" t="s">
        <v>17</v>
      </c>
      <c r="D40" s="147" t="s">
        <v>17</v>
      </c>
      <c r="E40" s="157">
        <v>42845</v>
      </c>
      <c r="F40" s="157">
        <v>42946</v>
      </c>
      <c r="G40" s="155">
        <v>100</v>
      </c>
      <c r="H40" s="9"/>
      <c r="I40" s="175"/>
      <c r="J40" s="175"/>
      <c r="K40" s="175"/>
      <c r="L40" s="175"/>
    </row>
    <row r="41" spans="1:12" ht="63" customHeight="1">
      <c r="A41" s="2" t="s">
        <v>202</v>
      </c>
      <c r="B41" s="2" t="s">
        <v>203</v>
      </c>
      <c r="C41" s="147" t="s">
        <v>465</v>
      </c>
      <c r="D41" s="147" t="s">
        <v>465</v>
      </c>
      <c r="E41" s="157">
        <v>42949</v>
      </c>
      <c r="F41" s="157">
        <v>42950</v>
      </c>
      <c r="G41" s="155">
        <v>100</v>
      </c>
      <c r="H41" s="9"/>
      <c r="I41" s="175"/>
      <c r="J41" s="175"/>
      <c r="K41" s="175"/>
      <c r="L41" s="175"/>
    </row>
    <row r="42" spans="1:12" ht="63" customHeight="1">
      <c r="A42" s="2" t="s">
        <v>204</v>
      </c>
      <c r="B42" s="2" t="s">
        <v>205</v>
      </c>
      <c r="C42" s="147" t="s">
        <v>214</v>
      </c>
      <c r="D42" s="147" t="s">
        <v>214</v>
      </c>
      <c r="E42" s="155" t="s">
        <v>17</v>
      </c>
      <c r="F42" s="155" t="s">
        <v>17</v>
      </c>
      <c r="G42" s="155"/>
      <c r="H42" s="9"/>
      <c r="I42" s="175"/>
      <c r="J42" s="175"/>
      <c r="K42" s="175"/>
      <c r="L42" s="175"/>
    </row>
    <row r="43" spans="1:12" ht="141.94999999999999" customHeight="1">
      <c r="A43" s="2" t="s">
        <v>206</v>
      </c>
      <c r="B43" s="2" t="s">
        <v>207</v>
      </c>
      <c r="C43" s="147"/>
      <c r="D43" s="147"/>
      <c r="E43" s="155" t="s">
        <v>17</v>
      </c>
      <c r="F43" s="155" t="s">
        <v>17</v>
      </c>
      <c r="G43" s="155"/>
      <c r="H43" s="9"/>
      <c r="I43" s="175"/>
      <c r="J43" s="175"/>
      <c r="K43" s="175"/>
      <c r="L43" s="175"/>
    </row>
    <row r="44" spans="1:12" ht="15.95" customHeight="1">
      <c r="A44" s="2" t="s">
        <v>413</v>
      </c>
      <c r="B44" s="2" t="s">
        <v>208</v>
      </c>
      <c r="C44" s="39"/>
      <c r="D44" s="39">
        <v>42972</v>
      </c>
      <c r="E44" s="157">
        <v>42950</v>
      </c>
      <c r="F44" s="157">
        <v>42950</v>
      </c>
      <c r="G44" s="155">
        <v>100</v>
      </c>
      <c r="H44" s="9"/>
      <c r="I44" s="175"/>
      <c r="J44" s="175"/>
      <c r="K44" s="175"/>
      <c r="L44" s="175"/>
    </row>
    <row r="45" spans="1:12" s="21" customFormat="1" ht="53.25" customHeight="1">
      <c r="A45" s="19">
        <v>4</v>
      </c>
      <c r="B45" s="20" t="s">
        <v>209</v>
      </c>
      <c r="C45" s="147" t="s">
        <v>465</v>
      </c>
      <c r="D45" s="147" t="s">
        <v>465</v>
      </c>
      <c r="E45" s="155" t="s">
        <v>465</v>
      </c>
      <c r="F45" s="155" t="s">
        <v>465</v>
      </c>
      <c r="G45" s="155"/>
      <c r="H45" s="2"/>
      <c r="I45" s="175"/>
      <c r="J45" s="175"/>
      <c r="K45" s="175"/>
      <c r="L45" s="175"/>
    </row>
    <row r="46" spans="1:12" ht="43.5" customHeight="1">
      <c r="A46" s="2" t="s">
        <v>210</v>
      </c>
      <c r="B46" s="2" t="s">
        <v>211</v>
      </c>
      <c r="C46" s="39">
        <v>42972</v>
      </c>
      <c r="D46" s="39">
        <v>42977</v>
      </c>
      <c r="E46" s="157">
        <v>42950</v>
      </c>
      <c r="F46" s="157">
        <v>42951</v>
      </c>
      <c r="G46" s="155">
        <v>100</v>
      </c>
      <c r="H46" s="9"/>
      <c r="I46" s="175"/>
      <c r="J46" s="175"/>
      <c r="K46" s="175"/>
      <c r="L46" s="175"/>
    </row>
    <row r="47" spans="1:12" ht="78.95" customHeight="1">
      <c r="A47" s="2" t="s">
        <v>212</v>
      </c>
      <c r="B47" s="2" t="s">
        <v>213</v>
      </c>
      <c r="C47" s="147" t="s">
        <v>17</v>
      </c>
      <c r="D47" s="147" t="s">
        <v>214</v>
      </c>
      <c r="E47" s="155" t="s">
        <v>17</v>
      </c>
      <c r="F47" s="155" t="s">
        <v>214</v>
      </c>
      <c r="G47" s="155"/>
      <c r="H47" s="9"/>
      <c r="I47" s="175"/>
      <c r="J47" s="175"/>
      <c r="K47" s="175"/>
      <c r="L47" s="175"/>
    </row>
    <row r="48" spans="1:12" ht="48" customHeight="1">
      <c r="A48" s="2" t="s">
        <v>215</v>
      </c>
      <c r="B48" s="2" t="s">
        <v>216</v>
      </c>
      <c r="C48" s="147" t="s">
        <v>17</v>
      </c>
      <c r="D48" s="147" t="s">
        <v>214</v>
      </c>
      <c r="E48" s="155" t="s">
        <v>17</v>
      </c>
      <c r="F48" s="155" t="s">
        <v>214</v>
      </c>
      <c r="G48" s="155"/>
      <c r="H48" s="9"/>
      <c r="I48" s="175"/>
      <c r="J48" s="175"/>
      <c r="K48" s="175"/>
      <c r="L48" s="175"/>
    </row>
    <row r="49" spans="1:12" ht="32.1" customHeight="1">
      <c r="A49" s="2" t="s">
        <v>217</v>
      </c>
      <c r="B49" s="2" t="s">
        <v>219</v>
      </c>
      <c r="C49" s="39">
        <v>42993</v>
      </c>
      <c r="D49" s="39">
        <v>42998</v>
      </c>
      <c r="E49" s="157">
        <v>42951</v>
      </c>
      <c r="F49" s="157">
        <v>42977</v>
      </c>
      <c r="G49" s="155">
        <v>100</v>
      </c>
      <c r="H49" s="9"/>
      <c r="I49" s="175"/>
      <c r="J49" s="175"/>
      <c r="K49" s="175"/>
      <c r="L49" s="175"/>
    </row>
    <row r="50" spans="1:12" ht="32.1" customHeight="1">
      <c r="A50" s="2" t="s">
        <v>218</v>
      </c>
      <c r="B50" s="2" t="s">
        <v>220</v>
      </c>
      <c r="C50" s="147" t="s">
        <v>17</v>
      </c>
      <c r="D50" s="147" t="s">
        <v>214</v>
      </c>
      <c r="E50" s="155" t="s">
        <v>17</v>
      </c>
      <c r="F50" s="155" t="s">
        <v>214</v>
      </c>
      <c r="G50" s="155"/>
      <c r="H50" s="9"/>
      <c r="I50" s="175"/>
      <c r="J50" s="175"/>
      <c r="K50" s="175"/>
      <c r="L50" s="175"/>
    </row>
    <row r="53" spans="1:12">
      <c r="B53" s="162" t="s">
        <v>482</v>
      </c>
      <c r="C53" s="173"/>
      <c r="D53" s="173"/>
      <c r="E53" s="173"/>
      <c r="F53" s="173"/>
      <c r="G53" s="173"/>
      <c r="J53" s="171" t="s">
        <v>487</v>
      </c>
      <c r="K53" s="172"/>
    </row>
  </sheetData>
  <mergeCells count="76">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8:J38"/>
    <mergeCell ref="K38:L38"/>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9:J29"/>
    <mergeCell ref="K29:L29"/>
    <mergeCell ref="I26:J26"/>
    <mergeCell ref="K26:L26"/>
    <mergeCell ref="I23:J23"/>
    <mergeCell ref="K23:L23"/>
    <mergeCell ref="I24:J24"/>
    <mergeCell ref="K24:L24"/>
    <mergeCell ref="I20:J22"/>
    <mergeCell ref="K20:L22"/>
    <mergeCell ref="C21:D21"/>
    <mergeCell ref="E21:F21"/>
    <mergeCell ref="I25:J25"/>
    <mergeCell ref="K25:L25"/>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2017-04-17T08:40:31Z</cp:lastPrinted>
  <dcterms:created xsi:type="dcterms:W3CDTF">2016-07-02T10:50:26Z</dcterms:created>
  <dcterms:modified xsi:type="dcterms:W3CDTF">2017-11-09T11:30:45Z</dcterms:modified>
</cp:coreProperties>
</file>