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5Вв" sheetId="5" r:id="rId1"/>
  </sheets>
  <definedNames>
    <definedName name="Z_500C2F4F_1743_499A_A051_20565DBF52B2_.wvu.PrintArea" localSheetId="0" hidden="1">'5Вв'!$A$1:$AA$19</definedName>
    <definedName name="_xlnm.Print_Area" localSheetId="0">'5Вв'!$A$1:$AA$216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A28" i="5"/>
  <c r="AA27"/>
  <c r="AA26"/>
  <c r="AA25"/>
  <c r="AA24"/>
  <c r="AA23"/>
  <c r="X144"/>
  <c r="S210" l="1"/>
  <c r="S204"/>
  <c r="S203" s="1"/>
  <c r="S198"/>
  <c r="S187"/>
  <c r="S186" s="1"/>
  <c r="S185" s="1"/>
  <c r="S28" s="1"/>
  <c r="S183"/>
  <c r="S181"/>
  <c r="S176"/>
  <c r="S173"/>
  <c r="S171"/>
  <c r="S170"/>
  <c r="S168"/>
  <c r="S166"/>
  <c r="S165"/>
  <c r="S163"/>
  <c r="S161"/>
  <c r="S159"/>
  <c r="S158"/>
  <c r="S156"/>
  <c r="S154"/>
  <c r="S152"/>
  <c r="S150"/>
  <c r="S148"/>
  <c r="S147" s="1"/>
  <c r="S145"/>
  <c r="S129"/>
  <c r="S128"/>
  <c r="S127" s="1"/>
  <c r="S88"/>
  <c r="S76"/>
  <c r="S75" s="1"/>
  <c r="S72" s="1"/>
  <c r="S73"/>
  <c r="S69"/>
  <c r="S68" s="1"/>
  <c r="S66"/>
  <c r="S63"/>
  <c r="S61"/>
  <c r="S59"/>
  <c r="S58" s="1"/>
  <c r="S56"/>
  <c r="S54"/>
  <c r="S52"/>
  <c r="S51" s="1"/>
  <c r="S48"/>
  <c r="S46"/>
  <c r="S45" s="1"/>
  <c r="S43"/>
  <c r="S39"/>
  <c r="S38"/>
  <c r="S35"/>
  <c r="S33"/>
  <c r="S32" s="1"/>
  <c r="S31" s="1"/>
  <c r="S27"/>
  <c r="S25"/>
  <c r="S22"/>
  <c r="S21"/>
  <c r="O33"/>
  <c r="P33"/>
  <c r="P21" s="1"/>
  <c r="O35"/>
  <c r="O22" s="1"/>
  <c r="P35"/>
  <c r="P22" s="1"/>
  <c r="O39"/>
  <c r="O38" s="1"/>
  <c r="P39"/>
  <c r="P38" s="1"/>
  <c r="O43"/>
  <c r="P43"/>
  <c r="O46"/>
  <c r="O45" s="1"/>
  <c r="P46"/>
  <c r="P45" s="1"/>
  <c r="O48"/>
  <c r="P48"/>
  <c r="O52"/>
  <c r="O51" s="1"/>
  <c r="P52"/>
  <c r="P51" s="1"/>
  <c r="O54"/>
  <c r="P54"/>
  <c r="O56"/>
  <c r="P56"/>
  <c r="O59"/>
  <c r="O58" s="1"/>
  <c r="P59"/>
  <c r="P58" s="1"/>
  <c r="O61"/>
  <c r="P61"/>
  <c r="O63"/>
  <c r="P63"/>
  <c r="O66"/>
  <c r="P66"/>
  <c r="O69"/>
  <c r="O68" s="1"/>
  <c r="P69"/>
  <c r="P68" s="1"/>
  <c r="O73"/>
  <c r="P73"/>
  <c r="O76"/>
  <c r="O75" s="1"/>
  <c r="P76"/>
  <c r="P75" s="1"/>
  <c r="O88"/>
  <c r="P88"/>
  <c r="O129"/>
  <c r="O128" s="1"/>
  <c r="O127" s="1"/>
  <c r="P129"/>
  <c r="P128" s="1"/>
  <c r="P127" s="1"/>
  <c r="O145"/>
  <c r="P145"/>
  <c r="O148"/>
  <c r="O147" s="1"/>
  <c r="P148"/>
  <c r="P147" s="1"/>
  <c r="O150"/>
  <c r="P150"/>
  <c r="O152"/>
  <c r="P152"/>
  <c r="O154"/>
  <c r="P154"/>
  <c r="O156"/>
  <c r="P156"/>
  <c r="O158"/>
  <c r="P158"/>
  <c r="O159"/>
  <c r="P159"/>
  <c r="O161"/>
  <c r="P161"/>
  <c r="O163"/>
  <c r="P163"/>
  <c r="O166"/>
  <c r="O165" s="1"/>
  <c r="P166"/>
  <c r="P165" s="1"/>
  <c r="O168"/>
  <c r="P168"/>
  <c r="O171"/>
  <c r="O170" s="1"/>
  <c r="O25" s="1"/>
  <c r="P171"/>
  <c r="P170" s="1"/>
  <c r="P25" s="1"/>
  <c r="O173"/>
  <c r="P173"/>
  <c r="O176"/>
  <c r="O175" s="1"/>
  <c r="O26" s="1"/>
  <c r="P176"/>
  <c r="P175" s="1"/>
  <c r="P26" s="1"/>
  <c r="O181"/>
  <c r="P181"/>
  <c r="O183"/>
  <c r="O27" s="1"/>
  <c r="P183"/>
  <c r="P27" s="1"/>
  <c r="O187"/>
  <c r="O186" s="1"/>
  <c r="P187"/>
  <c r="P186" s="1"/>
  <c r="O198"/>
  <c r="P198"/>
  <c r="O204"/>
  <c r="O203" s="1"/>
  <c r="P204"/>
  <c r="P203" s="1"/>
  <c r="O210"/>
  <c r="P210"/>
  <c r="M210"/>
  <c r="M204"/>
  <c r="M203" s="1"/>
  <c r="M198"/>
  <c r="M187"/>
  <c r="M186"/>
  <c r="M185" s="1"/>
  <c r="M28" s="1"/>
  <c r="M183"/>
  <c r="M181"/>
  <c r="M176"/>
  <c r="M175" s="1"/>
  <c r="M26" s="1"/>
  <c r="M173"/>
  <c r="M171"/>
  <c r="M170"/>
  <c r="M168"/>
  <c r="M166"/>
  <c r="M165" s="1"/>
  <c r="M163"/>
  <c r="M161"/>
  <c r="M159"/>
  <c r="M158"/>
  <c r="M156"/>
  <c r="M154"/>
  <c r="M152"/>
  <c r="M150"/>
  <c r="M148"/>
  <c r="M147" s="1"/>
  <c r="M145"/>
  <c r="M129"/>
  <c r="M128"/>
  <c r="M127" s="1"/>
  <c r="M88"/>
  <c r="M75" s="1"/>
  <c r="M72" s="1"/>
  <c r="M76"/>
  <c r="M73"/>
  <c r="M69"/>
  <c r="M68" s="1"/>
  <c r="M66"/>
  <c r="M63"/>
  <c r="M61"/>
  <c r="M59"/>
  <c r="M58" s="1"/>
  <c r="M56"/>
  <c r="M54"/>
  <c r="M52"/>
  <c r="M51" s="1"/>
  <c r="M48"/>
  <c r="M46"/>
  <c r="M45" s="1"/>
  <c r="M43"/>
  <c r="M39"/>
  <c r="M38"/>
  <c r="M35"/>
  <c r="M33"/>
  <c r="M32" s="1"/>
  <c r="M31" s="1"/>
  <c r="M27"/>
  <c r="M25"/>
  <c r="M21"/>
  <c r="E210"/>
  <c r="E204"/>
  <c r="E203" s="1"/>
  <c r="E198"/>
  <c r="E187"/>
  <c r="E186"/>
  <c r="E185" s="1"/>
  <c r="E28" s="1"/>
  <c r="E183"/>
  <c r="E181"/>
  <c r="E176"/>
  <c r="E175" s="1"/>
  <c r="E26" s="1"/>
  <c r="E173"/>
  <c r="E171"/>
  <c r="E170"/>
  <c r="E168"/>
  <c r="E166"/>
  <c r="E165" s="1"/>
  <c r="E163"/>
  <c r="E161"/>
  <c r="E159"/>
  <c r="E158"/>
  <c r="E156"/>
  <c r="E154"/>
  <c r="E152"/>
  <c r="E150"/>
  <c r="E148"/>
  <c r="E147" s="1"/>
  <c r="E145"/>
  <c r="E129"/>
  <c r="E128"/>
  <c r="E127" s="1"/>
  <c r="E88"/>
  <c r="E75" s="1"/>
  <c r="E72" s="1"/>
  <c r="E76"/>
  <c r="E73"/>
  <c r="E69"/>
  <c r="E68" s="1"/>
  <c r="E66"/>
  <c r="E63"/>
  <c r="E61"/>
  <c r="E59"/>
  <c r="E58" s="1"/>
  <c r="E56"/>
  <c r="E54"/>
  <c r="E52"/>
  <c r="E51" s="1"/>
  <c r="E50" s="1"/>
  <c r="E48"/>
  <c r="E46"/>
  <c r="E45" s="1"/>
  <c r="E43"/>
  <c r="E39"/>
  <c r="E38"/>
  <c r="E35"/>
  <c r="E33"/>
  <c r="E32" s="1"/>
  <c r="E31" s="1"/>
  <c r="E27"/>
  <c r="E25"/>
  <c r="E21"/>
  <c r="S175" l="1"/>
  <c r="S26" s="1"/>
  <c r="O21"/>
  <c r="S65"/>
  <c r="S30" s="1"/>
  <c r="S23" s="1"/>
  <c r="S71"/>
  <c r="S24" s="1"/>
  <c r="S50"/>
  <c r="P185"/>
  <c r="P28" s="1"/>
  <c r="O72"/>
  <c r="O71" s="1"/>
  <c r="O24" s="1"/>
  <c r="O65"/>
  <c r="O50"/>
  <c r="P72"/>
  <c r="P71" s="1"/>
  <c r="P24" s="1"/>
  <c r="P65"/>
  <c r="P50"/>
  <c r="O185"/>
  <c r="O28" s="1"/>
  <c r="O32"/>
  <c r="O31" s="1"/>
  <c r="P32"/>
  <c r="P31" s="1"/>
  <c r="M65"/>
  <c r="M71"/>
  <c r="M24" s="1"/>
  <c r="M50"/>
  <c r="M30" s="1"/>
  <c r="M23" s="1"/>
  <c r="M20" s="1"/>
  <c r="M29" s="1"/>
  <c r="M22"/>
  <c r="E65"/>
  <c r="E30" s="1"/>
  <c r="E23" s="1"/>
  <c r="E20" s="1"/>
  <c r="E29" s="1"/>
  <c r="E71"/>
  <c r="E24" s="1"/>
  <c r="E22"/>
  <c r="S20" l="1"/>
  <c r="S29" s="1"/>
  <c r="O30"/>
  <c r="O23" s="1"/>
  <c r="O20" s="1"/>
  <c r="O29" s="1"/>
  <c r="P30"/>
  <c r="P23" s="1"/>
  <c r="P20" s="1"/>
  <c r="P29" s="1"/>
  <c r="D150" l="1"/>
  <c r="F150"/>
  <c r="G150"/>
  <c r="H150"/>
  <c r="I150"/>
  <c r="J150"/>
  <c r="K150"/>
  <c r="N150"/>
  <c r="Q150"/>
  <c r="R150"/>
  <c r="X150"/>
  <c r="T151"/>
  <c r="T150" s="1"/>
  <c r="U151"/>
  <c r="U150" s="1"/>
  <c r="V151"/>
  <c r="V150" s="1"/>
  <c r="W151"/>
  <c r="W150" s="1"/>
  <c r="X151"/>
  <c r="Y151"/>
  <c r="Y150" s="1"/>
  <c r="Z151"/>
  <c r="Z150" s="1"/>
  <c r="G33"/>
  <c r="G35"/>
  <c r="G39"/>
  <c r="G38" s="1"/>
  <c r="G43"/>
  <c r="G46"/>
  <c r="G48"/>
  <c r="G52"/>
  <c r="G51" s="1"/>
  <c r="G54"/>
  <c r="G56"/>
  <c r="G59"/>
  <c r="G61"/>
  <c r="G63"/>
  <c r="G66"/>
  <c r="G69"/>
  <c r="G68" s="1"/>
  <c r="G73"/>
  <c r="G76"/>
  <c r="G88"/>
  <c r="G129"/>
  <c r="G128" s="1"/>
  <c r="G145"/>
  <c r="G148"/>
  <c r="G152"/>
  <c r="G154"/>
  <c r="G156"/>
  <c r="G158"/>
  <c r="G159"/>
  <c r="G161"/>
  <c r="G163"/>
  <c r="G166"/>
  <c r="G168"/>
  <c r="G171"/>
  <c r="G173"/>
  <c r="G176"/>
  <c r="G181"/>
  <c r="G183"/>
  <c r="G27" s="1"/>
  <c r="G187"/>
  <c r="G198"/>
  <c r="G204"/>
  <c r="G210"/>
  <c r="K33"/>
  <c r="K35"/>
  <c r="K39"/>
  <c r="K38" s="1"/>
  <c r="K43"/>
  <c r="K46"/>
  <c r="K48"/>
  <c r="K52"/>
  <c r="K51" s="1"/>
  <c r="K54"/>
  <c r="K56"/>
  <c r="K59"/>
  <c r="K61"/>
  <c r="K63"/>
  <c r="K66"/>
  <c r="K69"/>
  <c r="K68" s="1"/>
  <c r="K73"/>
  <c r="K76"/>
  <c r="K88"/>
  <c r="K129"/>
  <c r="K128" s="1"/>
  <c r="K145"/>
  <c r="K148"/>
  <c r="K152"/>
  <c r="K154"/>
  <c r="K156"/>
  <c r="K158"/>
  <c r="K159"/>
  <c r="K161"/>
  <c r="K163"/>
  <c r="K166"/>
  <c r="K168"/>
  <c r="K171"/>
  <c r="K173"/>
  <c r="K176"/>
  <c r="K181"/>
  <c r="K183"/>
  <c r="K27" s="1"/>
  <c r="K187"/>
  <c r="K198"/>
  <c r="K204"/>
  <c r="K210"/>
  <c r="G175" l="1"/>
  <c r="G26" s="1"/>
  <c r="G165"/>
  <c r="K203"/>
  <c r="K45"/>
  <c r="G58"/>
  <c r="K127"/>
  <c r="K65"/>
  <c r="K58"/>
  <c r="G45"/>
  <c r="K165"/>
  <c r="G21"/>
  <c r="K50"/>
  <c r="K186"/>
  <c r="K147"/>
  <c r="K75"/>
  <c r="K72" s="1"/>
  <c r="K71" s="1"/>
  <c r="K24" s="1"/>
  <c r="G170"/>
  <c r="G25" s="1"/>
  <c r="K175"/>
  <c r="K26" s="1"/>
  <c r="K21"/>
  <c r="G186"/>
  <c r="G147"/>
  <c r="G75"/>
  <c r="G72" s="1"/>
  <c r="K22"/>
  <c r="G50"/>
  <c r="K170"/>
  <c r="K25" s="1"/>
  <c r="G203"/>
  <c r="G127"/>
  <c r="G65"/>
  <c r="G22"/>
  <c r="G32"/>
  <c r="G31" s="1"/>
  <c r="G30" s="1"/>
  <c r="G23" s="1"/>
  <c r="K32"/>
  <c r="K31" s="1"/>
  <c r="K30" s="1"/>
  <c r="K23" s="1"/>
  <c r="K185" l="1"/>
  <c r="K28" s="1"/>
  <c r="K20" s="1"/>
  <c r="K29" s="1"/>
  <c r="G71"/>
  <c r="G24" s="1"/>
  <c r="G20" s="1"/>
  <c r="G29" s="1"/>
  <c r="G185"/>
  <c r="G28" s="1"/>
  <c r="Z196" l="1"/>
  <c r="Y196"/>
  <c r="X196"/>
  <c r="W196"/>
  <c r="V196"/>
  <c r="U196"/>
  <c r="T196"/>
  <c r="Z160"/>
  <c r="Z159" s="1"/>
  <c r="Y160"/>
  <c r="X160"/>
  <c r="X159" s="1"/>
  <c r="W160"/>
  <c r="W159" s="1"/>
  <c r="V160"/>
  <c r="V159" s="1"/>
  <c r="U160"/>
  <c r="T160"/>
  <c r="T159" s="1"/>
  <c r="Y159"/>
  <c r="U159"/>
  <c r="R159"/>
  <c r="Q159"/>
  <c r="N159"/>
  <c r="J159"/>
  <c r="I159"/>
  <c r="H159"/>
  <c r="F159"/>
  <c r="D159"/>
  <c r="Z143"/>
  <c r="Y143"/>
  <c r="X143"/>
  <c r="W143"/>
  <c r="V143"/>
  <c r="U143"/>
  <c r="T143"/>
  <c r="T34" l="1"/>
  <c r="X34"/>
  <c r="Z34"/>
  <c r="Y34" l="1"/>
  <c r="W34"/>
  <c r="W33" s="1"/>
  <c r="U34"/>
  <c r="Z37"/>
  <c r="Y37"/>
  <c r="X37"/>
  <c r="W37"/>
  <c r="V37"/>
  <c r="U37"/>
  <c r="T37"/>
  <c r="Z36"/>
  <c r="Y36"/>
  <c r="X36"/>
  <c r="W36"/>
  <c r="V36"/>
  <c r="U36"/>
  <c r="T36"/>
  <c r="T35" s="1"/>
  <c r="Z42"/>
  <c r="Y42"/>
  <c r="X42"/>
  <c r="W42"/>
  <c r="V42"/>
  <c r="U42"/>
  <c r="T42"/>
  <c r="Z41"/>
  <c r="Y41"/>
  <c r="X41"/>
  <c r="W41"/>
  <c r="V41"/>
  <c r="U41"/>
  <c r="T41"/>
  <c r="Z40"/>
  <c r="Y40"/>
  <c r="Y39" s="1"/>
  <c r="Y38" s="1"/>
  <c r="X40"/>
  <c r="W40"/>
  <c r="V40"/>
  <c r="U40"/>
  <c r="U39" s="1"/>
  <c r="U38" s="1"/>
  <c r="T40"/>
  <c r="Z44"/>
  <c r="Y44"/>
  <c r="X44"/>
  <c r="X43" s="1"/>
  <c r="W44"/>
  <c r="V44"/>
  <c r="V43" s="1"/>
  <c r="U44"/>
  <c r="T44"/>
  <c r="T43" s="1"/>
  <c r="Z47"/>
  <c r="Z46" s="1"/>
  <c r="Y47"/>
  <c r="X47"/>
  <c r="X46" s="1"/>
  <c r="W47"/>
  <c r="V47"/>
  <c r="U47"/>
  <c r="T47"/>
  <c r="T46" s="1"/>
  <c r="Z49"/>
  <c r="Z48" s="1"/>
  <c r="Y49"/>
  <c r="X49"/>
  <c r="W49"/>
  <c r="W48" s="1"/>
  <c r="V49"/>
  <c r="U49"/>
  <c r="T49"/>
  <c r="Z53"/>
  <c r="Z52" s="1"/>
  <c r="Y53"/>
  <c r="X53"/>
  <c r="W53"/>
  <c r="V53"/>
  <c r="V52" s="1"/>
  <c r="U53"/>
  <c r="T53"/>
  <c r="Z55"/>
  <c r="Y55"/>
  <c r="Y54" s="1"/>
  <c r="X55"/>
  <c r="W55"/>
  <c r="V55"/>
  <c r="V54" s="1"/>
  <c r="U55"/>
  <c r="U54" s="1"/>
  <c r="T55"/>
  <c r="Z57"/>
  <c r="Z56" s="1"/>
  <c r="Y57"/>
  <c r="X57"/>
  <c r="X56" s="1"/>
  <c r="W57"/>
  <c r="V57"/>
  <c r="U57"/>
  <c r="T57"/>
  <c r="T56" s="1"/>
  <c r="Z60"/>
  <c r="Z59" s="1"/>
  <c r="Y60"/>
  <c r="X60"/>
  <c r="W60"/>
  <c r="V60"/>
  <c r="V59" s="1"/>
  <c r="U60"/>
  <c r="T60"/>
  <c r="Z62"/>
  <c r="Y62"/>
  <c r="Y61" s="1"/>
  <c r="X62"/>
  <c r="W62"/>
  <c r="V62"/>
  <c r="V61" s="1"/>
  <c r="U62"/>
  <c r="U61" s="1"/>
  <c r="T62"/>
  <c r="Z64"/>
  <c r="Y64"/>
  <c r="Y63" s="1"/>
  <c r="X64"/>
  <c r="X63" s="1"/>
  <c r="W64"/>
  <c r="V64"/>
  <c r="V63" s="1"/>
  <c r="U64"/>
  <c r="U63" s="1"/>
  <c r="T64"/>
  <c r="T63" s="1"/>
  <c r="Z67"/>
  <c r="Y67"/>
  <c r="X67"/>
  <c r="X66" s="1"/>
  <c r="W67"/>
  <c r="V67"/>
  <c r="U67"/>
  <c r="T67"/>
  <c r="T66" s="1"/>
  <c r="Z70"/>
  <c r="Z69" s="1"/>
  <c r="Z68" s="1"/>
  <c r="Y70"/>
  <c r="X70"/>
  <c r="W70"/>
  <c r="W69" s="1"/>
  <c r="W68" s="1"/>
  <c r="V70"/>
  <c r="V69" s="1"/>
  <c r="V68" s="1"/>
  <c r="U70"/>
  <c r="T70"/>
  <c r="Z74"/>
  <c r="Z73" s="1"/>
  <c r="Y74"/>
  <c r="Y73" s="1"/>
  <c r="X74"/>
  <c r="W74"/>
  <c r="V74"/>
  <c r="V73" s="1"/>
  <c r="U74"/>
  <c r="U73" s="1"/>
  <c r="T74"/>
  <c r="Z82"/>
  <c r="Y82"/>
  <c r="X82"/>
  <c r="W82"/>
  <c r="V82"/>
  <c r="U82"/>
  <c r="T82"/>
  <c r="Z81"/>
  <c r="Y81"/>
  <c r="X81"/>
  <c r="W81"/>
  <c r="V81"/>
  <c r="U81"/>
  <c r="T81"/>
  <c r="Z80"/>
  <c r="Y80"/>
  <c r="X80"/>
  <c r="W80"/>
  <c r="V80"/>
  <c r="U80"/>
  <c r="T80"/>
  <c r="Z79"/>
  <c r="Z76" s="1"/>
  <c r="Y79"/>
  <c r="X79"/>
  <c r="W79"/>
  <c r="V79"/>
  <c r="U79"/>
  <c r="T79"/>
  <c r="Z78"/>
  <c r="Y78"/>
  <c r="X78"/>
  <c r="W78"/>
  <c r="V78"/>
  <c r="U78"/>
  <c r="T78"/>
  <c r="Z77"/>
  <c r="Y77"/>
  <c r="X77"/>
  <c r="W77"/>
  <c r="V77"/>
  <c r="U77"/>
  <c r="T77"/>
  <c r="Z87"/>
  <c r="Y87"/>
  <c r="X87"/>
  <c r="W87"/>
  <c r="V87"/>
  <c r="U87"/>
  <c r="T87"/>
  <c r="Z86"/>
  <c r="Y86"/>
  <c r="X86"/>
  <c r="W86"/>
  <c r="V86"/>
  <c r="U86"/>
  <c r="T86"/>
  <c r="Z85"/>
  <c r="Y85"/>
  <c r="X85"/>
  <c r="W85"/>
  <c r="V85"/>
  <c r="U85"/>
  <c r="T85"/>
  <c r="Z84"/>
  <c r="Y84"/>
  <c r="X84"/>
  <c r="W84"/>
  <c r="V84"/>
  <c r="U84"/>
  <c r="T84"/>
  <c r="Z83"/>
  <c r="Y83"/>
  <c r="X83"/>
  <c r="W83"/>
  <c r="V83"/>
  <c r="U83"/>
  <c r="T83"/>
  <c r="Z101"/>
  <c r="Y101"/>
  <c r="X101"/>
  <c r="W101"/>
  <c r="V101"/>
  <c r="U101"/>
  <c r="T101"/>
  <c r="Z100"/>
  <c r="Y100"/>
  <c r="X100"/>
  <c r="W100"/>
  <c r="V100"/>
  <c r="U100"/>
  <c r="T100"/>
  <c r="Z99"/>
  <c r="Y99"/>
  <c r="X99"/>
  <c r="W99"/>
  <c r="V99"/>
  <c r="U99"/>
  <c r="T99"/>
  <c r="Z98"/>
  <c r="Y98"/>
  <c r="X98"/>
  <c r="W98"/>
  <c r="V98"/>
  <c r="U98"/>
  <c r="T98"/>
  <c r="Z97"/>
  <c r="Y97"/>
  <c r="X97"/>
  <c r="W97"/>
  <c r="V97"/>
  <c r="U97"/>
  <c r="T97"/>
  <c r="Z96"/>
  <c r="Y96"/>
  <c r="X96"/>
  <c r="W96"/>
  <c r="V96"/>
  <c r="U96"/>
  <c r="T96"/>
  <c r="Z95"/>
  <c r="Y95"/>
  <c r="X95"/>
  <c r="W95"/>
  <c r="V95"/>
  <c r="U95"/>
  <c r="T95"/>
  <c r="Z94"/>
  <c r="Y94"/>
  <c r="X94"/>
  <c r="W94"/>
  <c r="V94"/>
  <c r="U94"/>
  <c r="T94"/>
  <c r="Z93"/>
  <c r="Y93"/>
  <c r="X93"/>
  <c r="W93"/>
  <c r="V93"/>
  <c r="U93"/>
  <c r="T93"/>
  <c r="Z92"/>
  <c r="Y92"/>
  <c r="X92"/>
  <c r="W92"/>
  <c r="V92"/>
  <c r="U92"/>
  <c r="T92"/>
  <c r="Z91"/>
  <c r="Y91"/>
  <c r="X91"/>
  <c r="W91"/>
  <c r="V91"/>
  <c r="U91"/>
  <c r="T91"/>
  <c r="Z90"/>
  <c r="Y90"/>
  <c r="X90"/>
  <c r="W90"/>
  <c r="V90"/>
  <c r="U90"/>
  <c r="T90"/>
  <c r="Z89"/>
  <c r="Y89"/>
  <c r="X89"/>
  <c r="W89"/>
  <c r="V89"/>
  <c r="U89"/>
  <c r="T89"/>
  <c r="Z107"/>
  <c r="Y107"/>
  <c r="X107"/>
  <c r="W107"/>
  <c r="V107"/>
  <c r="U107"/>
  <c r="T107"/>
  <c r="Z106"/>
  <c r="Y106"/>
  <c r="X106"/>
  <c r="W106"/>
  <c r="V106"/>
  <c r="U106"/>
  <c r="T106"/>
  <c r="Z105"/>
  <c r="Y105"/>
  <c r="X105"/>
  <c r="W105"/>
  <c r="V105"/>
  <c r="U105"/>
  <c r="T105"/>
  <c r="Z104"/>
  <c r="Y104"/>
  <c r="X104"/>
  <c r="W104"/>
  <c r="V104"/>
  <c r="U104"/>
  <c r="T104"/>
  <c r="Z103"/>
  <c r="Y103"/>
  <c r="X103"/>
  <c r="W103"/>
  <c r="V103"/>
  <c r="U103"/>
  <c r="T103"/>
  <c r="Z102"/>
  <c r="Y102"/>
  <c r="X102"/>
  <c r="W102"/>
  <c r="V102"/>
  <c r="U102"/>
  <c r="T102"/>
  <c r="Z113"/>
  <c r="Y113"/>
  <c r="X113"/>
  <c r="W113"/>
  <c r="V113"/>
  <c r="U113"/>
  <c r="T113"/>
  <c r="Z112"/>
  <c r="Y112"/>
  <c r="X112"/>
  <c r="W112"/>
  <c r="V112"/>
  <c r="U112"/>
  <c r="T112"/>
  <c r="Z111"/>
  <c r="Y111"/>
  <c r="X111"/>
  <c r="W111"/>
  <c r="V111"/>
  <c r="U111"/>
  <c r="T111"/>
  <c r="Z110"/>
  <c r="Y110"/>
  <c r="X110"/>
  <c r="W110"/>
  <c r="V110"/>
  <c r="U110"/>
  <c r="T110"/>
  <c r="Z109"/>
  <c r="Y109"/>
  <c r="X109"/>
  <c r="W109"/>
  <c r="V109"/>
  <c r="U109"/>
  <c r="T109"/>
  <c r="Z108"/>
  <c r="Y108"/>
  <c r="X108"/>
  <c r="W108"/>
  <c r="V108"/>
  <c r="U108"/>
  <c r="T108"/>
  <c r="Z120"/>
  <c r="Y120"/>
  <c r="X120"/>
  <c r="W120"/>
  <c r="V120"/>
  <c r="U120"/>
  <c r="T120"/>
  <c r="Z119"/>
  <c r="Y119"/>
  <c r="X119"/>
  <c r="W119"/>
  <c r="V119"/>
  <c r="U119"/>
  <c r="T119"/>
  <c r="Z118"/>
  <c r="Y118"/>
  <c r="X118"/>
  <c r="W118"/>
  <c r="V118"/>
  <c r="U118"/>
  <c r="T118"/>
  <c r="Z117"/>
  <c r="Y117"/>
  <c r="X117"/>
  <c r="W117"/>
  <c r="V117"/>
  <c r="U117"/>
  <c r="T117"/>
  <c r="Z116"/>
  <c r="Y116"/>
  <c r="X116"/>
  <c r="W116"/>
  <c r="V116"/>
  <c r="U116"/>
  <c r="T116"/>
  <c r="Z115"/>
  <c r="Y115"/>
  <c r="X115"/>
  <c r="W115"/>
  <c r="V115"/>
  <c r="U115"/>
  <c r="T115"/>
  <c r="Z114"/>
  <c r="Y114"/>
  <c r="X114"/>
  <c r="W114"/>
  <c r="V114"/>
  <c r="U114"/>
  <c r="T114"/>
  <c r="Z126"/>
  <c r="Y126"/>
  <c r="X126"/>
  <c r="W126"/>
  <c r="V126"/>
  <c r="U126"/>
  <c r="T126"/>
  <c r="Z125"/>
  <c r="Y125"/>
  <c r="X125"/>
  <c r="W125"/>
  <c r="V125"/>
  <c r="U125"/>
  <c r="T125"/>
  <c r="Z124"/>
  <c r="Y124"/>
  <c r="X124"/>
  <c r="W124"/>
  <c r="V124"/>
  <c r="U124"/>
  <c r="T124"/>
  <c r="Z123"/>
  <c r="Y123"/>
  <c r="X123"/>
  <c r="W123"/>
  <c r="V123"/>
  <c r="U123"/>
  <c r="T123"/>
  <c r="Z122"/>
  <c r="Y122"/>
  <c r="X122"/>
  <c r="W122"/>
  <c r="V122"/>
  <c r="U122"/>
  <c r="T122"/>
  <c r="Z121"/>
  <c r="Y121"/>
  <c r="X121"/>
  <c r="W121"/>
  <c r="V121"/>
  <c r="U121"/>
  <c r="T121"/>
  <c r="Z136"/>
  <c r="Y136"/>
  <c r="X136"/>
  <c r="W136"/>
  <c r="V136"/>
  <c r="U136"/>
  <c r="T136"/>
  <c r="Z135"/>
  <c r="Y135"/>
  <c r="X135"/>
  <c r="W135"/>
  <c r="V135"/>
  <c r="U135"/>
  <c r="T135"/>
  <c r="Z134"/>
  <c r="Y134"/>
  <c r="X134"/>
  <c r="W134"/>
  <c r="V134"/>
  <c r="U134"/>
  <c r="T134"/>
  <c r="Z133"/>
  <c r="Y133"/>
  <c r="X133"/>
  <c r="W133"/>
  <c r="V133"/>
  <c r="U133"/>
  <c r="T133"/>
  <c r="Z132"/>
  <c r="Y132"/>
  <c r="X132"/>
  <c r="W132"/>
  <c r="V132"/>
  <c r="U132"/>
  <c r="T132"/>
  <c r="Z131"/>
  <c r="Y131"/>
  <c r="X131"/>
  <c r="W131"/>
  <c r="V131"/>
  <c r="U131"/>
  <c r="T131"/>
  <c r="Z130"/>
  <c r="Y130"/>
  <c r="X130"/>
  <c r="W130"/>
  <c r="V130"/>
  <c r="U130"/>
  <c r="T130"/>
  <c r="Z141"/>
  <c r="Y141"/>
  <c r="X141"/>
  <c r="W141"/>
  <c r="V141"/>
  <c r="U141"/>
  <c r="T141"/>
  <c r="Z140"/>
  <c r="Y140"/>
  <c r="X140"/>
  <c r="W140"/>
  <c r="V140"/>
  <c r="U140"/>
  <c r="T140"/>
  <c r="Z139"/>
  <c r="Y139"/>
  <c r="X139"/>
  <c r="W139"/>
  <c r="V139"/>
  <c r="U139"/>
  <c r="T139"/>
  <c r="Z138"/>
  <c r="Y138"/>
  <c r="X138"/>
  <c r="W138"/>
  <c r="V138"/>
  <c r="U138"/>
  <c r="T138"/>
  <c r="Z137"/>
  <c r="Y137"/>
  <c r="X137"/>
  <c r="W137"/>
  <c r="V137"/>
  <c r="U137"/>
  <c r="T137"/>
  <c r="Z144"/>
  <c r="Y144"/>
  <c r="V144"/>
  <c r="U144"/>
  <c r="T144"/>
  <c r="Z142"/>
  <c r="Y142"/>
  <c r="X142"/>
  <c r="W142"/>
  <c r="V142"/>
  <c r="U142"/>
  <c r="T142"/>
  <c r="Z146"/>
  <c r="Z145" s="1"/>
  <c r="Y146"/>
  <c r="Y145" s="1"/>
  <c r="X146"/>
  <c r="W146"/>
  <c r="V146"/>
  <c r="V145" s="1"/>
  <c r="U146"/>
  <c r="U145" s="1"/>
  <c r="T146"/>
  <c r="Z149"/>
  <c r="Y149"/>
  <c r="Y148" s="1"/>
  <c r="X149"/>
  <c r="W149"/>
  <c r="V149"/>
  <c r="U149"/>
  <c r="U148" s="1"/>
  <c r="T149"/>
  <c r="T148" s="1"/>
  <c r="Z153"/>
  <c r="Z152" s="1"/>
  <c r="Y153"/>
  <c r="X153"/>
  <c r="W153"/>
  <c r="W152" s="1"/>
  <c r="V153"/>
  <c r="U153"/>
  <c r="T153"/>
  <c r="Z155"/>
  <c r="Z154" s="1"/>
  <c r="Y155"/>
  <c r="X155"/>
  <c r="W155"/>
  <c r="W154" s="1"/>
  <c r="V155"/>
  <c r="V154" s="1"/>
  <c r="U155"/>
  <c r="T155"/>
  <c r="Z157"/>
  <c r="Z156" s="1"/>
  <c r="Y157"/>
  <c r="Y156" s="1"/>
  <c r="X157"/>
  <c r="W157"/>
  <c r="V157"/>
  <c r="V156" s="1"/>
  <c r="U157"/>
  <c r="U156" s="1"/>
  <c r="T157"/>
  <c r="Z158"/>
  <c r="X158"/>
  <c r="T158"/>
  <c r="Z162"/>
  <c r="Z161" s="1"/>
  <c r="Y162"/>
  <c r="X162"/>
  <c r="W162"/>
  <c r="W161" s="1"/>
  <c r="V162"/>
  <c r="V161" s="1"/>
  <c r="U162"/>
  <c r="T162"/>
  <c r="T161" s="1"/>
  <c r="Z164"/>
  <c r="Z163" s="1"/>
  <c r="Y164"/>
  <c r="X164"/>
  <c r="W164"/>
  <c r="W163" s="1"/>
  <c r="V164"/>
  <c r="V163" s="1"/>
  <c r="U164"/>
  <c r="T164"/>
  <c r="Z167"/>
  <c r="Z166" s="1"/>
  <c r="Y167"/>
  <c r="X167"/>
  <c r="X166" s="1"/>
  <c r="W167"/>
  <c r="V167"/>
  <c r="V166" s="1"/>
  <c r="U167"/>
  <c r="T167"/>
  <c r="T166" s="1"/>
  <c r="Z169"/>
  <c r="Y169"/>
  <c r="X169"/>
  <c r="W169"/>
  <c r="W168" s="1"/>
  <c r="V169"/>
  <c r="U169"/>
  <c r="T169"/>
  <c r="T168" s="1"/>
  <c r="Z172"/>
  <c r="Y172"/>
  <c r="X172"/>
  <c r="W172"/>
  <c r="W171" s="1"/>
  <c r="V172"/>
  <c r="V171" s="1"/>
  <c r="U172"/>
  <c r="T172"/>
  <c r="T171" s="1"/>
  <c r="Z174"/>
  <c r="Z173" s="1"/>
  <c r="Y174"/>
  <c r="X174"/>
  <c r="W174"/>
  <c r="V174"/>
  <c r="V173" s="1"/>
  <c r="U174"/>
  <c r="T174"/>
  <c r="Z180"/>
  <c r="Y180"/>
  <c r="X180"/>
  <c r="W180"/>
  <c r="V180"/>
  <c r="U180"/>
  <c r="T180"/>
  <c r="Z179"/>
  <c r="Y179"/>
  <c r="X179"/>
  <c r="W179"/>
  <c r="V179"/>
  <c r="U179"/>
  <c r="T179"/>
  <c r="Z178"/>
  <c r="Y178"/>
  <c r="X178"/>
  <c r="W178"/>
  <c r="V178"/>
  <c r="U178"/>
  <c r="T178"/>
  <c r="Z177"/>
  <c r="Y177"/>
  <c r="X177"/>
  <c r="W177"/>
  <c r="V177"/>
  <c r="U177"/>
  <c r="T177"/>
  <c r="Z182"/>
  <c r="Z181" s="1"/>
  <c r="Y182"/>
  <c r="Y181" s="1"/>
  <c r="X182"/>
  <c r="W182"/>
  <c r="V182"/>
  <c r="V181" s="1"/>
  <c r="U182"/>
  <c r="U181" s="1"/>
  <c r="T182"/>
  <c r="Z184"/>
  <c r="Y184"/>
  <c r="X184"/>
  <c r="X183" s="1"/>
  <c r="X27" s="1"/>
  <c r="W184"/>
  <c r="W183" s="1"/>
  <c r="W27" s="1"/>
  <c r="V184"/>
  <c r="U184"/>
  <c r="T184"/>
  <c r="T183" s="1"/>
  <c r="T27" s="1"/>
  <c r="Z188"/>
  <c r="Y188"/>
  <c r="X188"/>
  <c r="W188"/>
  <c r="V188"/>
  <c r="U188"/>
  <c r="T188"/>
  <c r="Z193"/>
  <c r="Y193"/>
  <c r="X193"/>
  <c r="W193"/>
  <c r="V193"/>
  <c r="U193"/>
  <c r="T193"/>
  <c r="Z192"/>
  <c r="Y192"/>
  <c r="X192"/>
  <c r="W192"/>
  <c r="V192"/>
  <c r="U192"/>
  <c r="T192"/>
  <c r="Z191"/>
  <c r="Y191"/>
  <c r="X191"/>
  <c r="W191"/>
  <c r="V191"/>
  <c r="U191"/>
  <c r="T191"/>
  <c r="Z190"/>
  <c r="Y190"/>
  <c r="X190"/>
  <c r="W190"/>
  <c r="V190"/>
  <c r="U190"/>
  <c r="T190"/>
  <c r="Z189"/>
  <c r="Y189"/>
  <c r="X189"/>
  <c r="W189"/>
  <c r="V189"/>
  <c r="U189"/>
  <c r="T189"/>
  <c r="Z197"/>
  <c r="Y197"/>
  <c r="X197"/>
  <c r="W197"/>
  <c r="V197"/>
  <c r="U197"/>
  <c r="T197"/>
  <c r="Z195"/>
  <c r="Y195"/>
  <c r="X195"/>
  <c r="W195"/>
  <c r="V195"/>
  <c r="U195"/>
  <c r="T195"/>
  <c r="Z194"/>
  <c r="Y194"/>
  <c r="X194"/>
  <c r="W194"/>
  <c r="V194"/>
  <c r="U194"/>
  <c r="T194"/>
  <c r="Z202"/>
  <c r="Y202"/>
  <c r="X202"/>
  <c r="W202"/>
  <c r="V202"/>
  <c r="U202"/>
  <c r="T202"/>
  <c r="Z201"/>
  <c r="Y201"/>
  <c r="X201"/>
  <c r="W201"/>
  <c r="V201"/>
  <c r="U201"/>
  <c r="T201"/>
  <c r="Z200"/>
  <c r="Y200"/>
  <c r="X200"/>
  <c r="X198" s="1"/>
  <c r="W200"/>
  <c r="V200"/>
  <c r="U200"/>
  <c r="T200"/>
  <c r="Z199"/>
  <c r="Y199"/>
  <c r="X199"/>
  <c r="W199"/>
  <c r="V199"/>
  <c r="U199"/>
  <c r="T199"/>
  <c r="Z209"/>
  <c r="Y209"/>
  <c r="X209"/>
  <c r="W209"/>
  <c r="V209"/>
  <c r="U209"/>
  <c r="T209"/>
  <c r="Z208"/>
  <c r="Y208"/>
  <c r="X208"/>
  <c r="W208"/>
  <c r="V208"/>
  <c r="U208"/>
  <c r="T208"/>
  <c r="Z207"/>
  <c r="Y207"/>
  <c r="X207"/>
  <c r="X204" s="1"/>
  <c r="W207"/>
  <c r="V207"/>
  <c r="U207"/>
  <c r="T207"/>
  <c r="Z206"/>
  <c r="Y206"/>
  <c r="X206"/>
  <c r="W206"/>
  <c r="V206"/>
  <c r="U206"/>
  <c r="T206"/>
  <c r="Z205"/>
  <c r="Y205"/>
  <c r="X205"/>
  <c r="W205"/>
  <c r="W204" s="1"/>
  <c r="V205"/>
  <c r="U205"/>
  <c r="T205"/>
  <c r="T211"/>
  <c r="U211"/>
  <c r="U210" s="1"/>
  <c r="V211"/>
  <c r="W211"/>
  <c r="X211"/>
  <c r="Y211"/>
  <c r="Y210" s="1"/>
  <c r="Z211"/>
  <c r="T212"/>
  <c r="U212"/>
  <c r="V212"/>
  <c r="W212"/>
  <c r="X212"/>
  <c r="Y212"/>
  <c r="Z212"/>
  <c r="Z213"/>
  <c r="Y213"/>
  <c r="X213"/>
  <c r="W213"/>
  <c r="V213"/>
  <c r="U213"/>
  <c r="T213"/>
  <c r="F33"/>
  <c r="F32" s="1"/>
  <c r="H33"/>
  <c r="I33"/>
  <c r="J33"/>
  <c r="N33"/>
  <c r="N32" s="1"/>
  <c r="Q33"/>
  <c r="R33"/>
  <c r="T33"/>
  <c r="U33"/>
  <c r="V33"/>
  <c r="X33"/>
  <c r="Y33"/>
  <c r="Z33"/>
  <c r="F35"/>
  <c r="H35"/>
  <c r="I35"/>
  <c r="J35"/>
  <c r="N35"/>
  <c r="Q35"/>
  <c r="R35"/>
  <c r="W35"/>
  <c r="X35"/>
  <c r="F39"/>
  <c r="F38" s="1"/>
  <c r="H39"/>
  <c r="H38" s="1"/>
  <c r="I39"/>
  <c r="I38" s="1"/>
  <c r="J39"/>
  <c r="J38" s="1"/>
  <c r="N39"/>
  <c r="N38" s="1"/>
  <c r="Q39"/>
  <c r="Q38" s="1"/>
  <c r="R39"/>
  <c r="R38" s="1"/>
  <c r="F43"/>
  <c r="H43"/>
  <c r="I43"/>
  <c r="J43"/>
  <c r="N43"/>
  <c r="Q43"/>
  <c r="R43"/>
  <c r="U43"/>
  <c r="W43"/>
  <c r="Y43"/>
  <c r="Z43"/>
  <c r="F46"/>
  <c r="H46"/>
  <c r="I46"/>
  <c r="J46"/>
  <c r="N46"/>
  <c r="Q46"/>
  <c r="R46"/>
  <c r="U46"/>
  <c r="V46"/>
  <c r="W46"/>
  <c r="Y46"/>
  <c r="F48"/>
  <c r="H48"/>
  <c r="H45" s="1"/>
  <c r="I48"/>
  <c r="J48"/>
  <c r="N48"/>
  <c r="Q48"/>
  <c r="Q45" s="1"/>
  <c r="R48"/>
  <c r="T48"/>
  <c r="U48"/>
  <c r="V48"/>
  <c r="X48"/>
  <c r="Y48"/>
  <c r="F52"/>
  <c r="H52"/>
  <c r="I52"/>
  <c r="J52"/>
  <c r="N52"/>
  <c r="Q52"/>
  <c r="R52"/>
  <c r="T52"/>
  <c r="U52"/>
  <c r="W52"/>
  <c r="X52"/>
  <c r="Y52"/>
  <c r="F54"/>
  <c r="H54"/>
  <c r="I54"/>
  <c r="J54"/>
  <c r="N54"/>
  <c r="Q54"/>
  <c r="R54"/>
  <c r="T54"/>
  <c r="W54"/>
  <c r="X54"/>
  <c r="Z54"/>
  <c r="F56"/>
  <c r="H56"/>
  <c r="I56"/>
  <c r="J56"/>
  <c r="N56"/>
  <c r="Q56"/>
  <c r="R56"/>
  <c r="U56"/>
  <c r="V56"/>
  <c r="W56"/>
  <c r="Y56"/>
  <c r="F59"/>
  <c r="H59"/>
  <c r="I59"/>
  <c r="J59"/>
  <c r="N59"/>
  <c r="Q59"/>
  <c r="R59"/>
  <c r="T59"/>
  <c r="U59"/>
  <c r="W59"/>
  <c r="X59"/>
  <c r="Y59"/>
  <c r="F61"/>
  <c r="H61"/>
  <c r="I61"/>
  <c r="J61"/>
  <c r="N61"/>
  <c r="Q61"/>
  <c r="R61"/>
  <c r="T61"/>
  <c r="W61"/>
  <c r="X61"/>
  <c r="Z61"/>
  <c r="F63"/>
  <c r="H63"/>
  <c r="I63"/>
  <c r="J63"/>
  <c r="N63"/>
  <c r="Q63"/>
  <c r="R63"/>
  <c r="W63"/>
  <c r="Z63"/>
  <c r="F66"/>
  <c r="H66"/>
  <c r="I66"/>
  <c r="J66"/>
  <c r="N66"/>
  <c r="Q66"/>
  <c r="R66"/>
  <c r="U66"/>
  <c r="V66"/>
  <c r="W66"/>
  <c r="Y66"/>
  <c r="F69"/>
  <c r="F68" s="1"/>
  <c r="H69"/>
  <c r="H68" s="1"/>
  <c r="I69"/>
  <c r="I68" s="1"/>
  <c r="J69"/>
  <c r="J68" s="1"/>
  <c r="N69"/>
  <c r="N68" s="1"/>
  <c r="Q69"/>
  <c r="Q68" s="1"/>
  <c r="R69"/>
  <c r="R68" s="1"/>
  <c r="T69"/>
  <c r="T68" s="1"/>
  <c r="U69"/>
  <c r="U68" s="1"/>
  <c r="U65" s="1"/>
  <c r="X69"/>
  <c r="X68" s="1"/>
  <c r="Y69"/>
  <c r="Y68" s="1"/>
  <c r="F73"/>
  <c r="H73"/>
  <c r="I73"/>
  <c r="J73"/>
  <c r="N73"/>
  <c r="Q73"/>
  <c r="R73"/>
  <c r="T73"/>
  <c r="W73"/>
  <c r="X73"/>
  <c r="F76"/>
  <c r="H76"/>
  <c r="I76"/>
  <c r="J76"/>
  <c r="F88"/>
  <c r="H88"/>
  <c r="I88"/>
  <c r="J88"/>
  <c r="N88"/>
  <c r="Q88"/>
  <c r="R88"/>
  <c r="F129"/>
  <c r="F128" s="1"/>
  <c r="H129"/>
  <c r="H128" s="1"/>
  <c r="I129"/>
  <c r="I128" s="1"/>
  <c r="J129"/>
  <c r="J128" s="1"/>
  <c r="W129"/>
  <c r="W128" s="1"/>
  <c r="F145"/>
  <c r="H145"/>
  <c r="I145"/>
  <c r="J145"/>
  <c r="N145"/>
  <c r="Q145"/>
  <c r="R145"/>
  <c r="T145"/>
  <c r="W145"/>
  <c r="X145"/>
  <c r="F148"/>
  <c r="H148"/>
  <c r="I148"/>
  <c r="J148"/>
  <c r="N148"/>
  <c r="Q148"/>
  <c r="R148"/>
  <c r="V148"/>
  <c r="W148"/>
  <c r="X148"/>
  <c r="Z148"/>
  <c r="F152"/>
  <c r="H152"/>
  <c r="I152"/>
  <c r="J152"/>
  <c r="N152"/>
  <c r="Q152"/>
  <c r="R152"/>
  <c r="T152"/>
  <c r="U152"/>
  <c r="V152"/>
  <c r="X152"/>
  <c r="Y152"/>
  <c r="F154"/>
  <c r="H154"/>
  <c r="I154"/>
  <c r="J154"/>
  <c r="N154"/>
  <c r="Q154"/>
  <c r="R154"/>
  <c r="T154"/>
  <c r="U154"/>
  <c r="X154"/>
  <c r="Y154"/>
  <c r="F156"/>
  <c r="H156"/>
  <c r="I156"/>
  <c r="J156"/>
  <c r="N156"/>
  <c r="Q156"/>
  <c r="R156"/>
  <c r="T156"/>
  <c r="W156"/>
  <c r="X156"/>
  <c r="F158"/>
  <c r="H158"/>
  <c r="I158"/>
  <c r="J158"/>
  <c r="N158"/>
  <c r="Q158"/>
  <c r="R158"/>
  <c r="U158"/>
  <c r="V158"/>
  <c r="W158"/>
  <c r="Y158"/>
  <c r="F161"/>
  <c r="H161"/>
  <c r="I161"/>
  <c r="J161"/>
  <c r="N161"/>
  <c r="Q161"/>
  <c r="R161"/>
  <c r="U161"/>
  <c r="X161"/>
  <c r="Y161"/>
  <c r="F163"/>
  <c r="H163"/>
  <c r="I163"/>
  <c r="J163"/>
  <c r="N163"/>
  <c r="Q163"/>
  <c r="R163"/>
  <c r="T163"/>
  <c r="U163"/>
  <c r="X163"/>
  <c r="Y163"/>
  <c r="F165"/>
  <c r="F166"/>
  <c r="H166"/>
  <c r="I166"/>
  <c r="J166"/>
  <c r="N166"/>
  <c r="Q166"/>
  <c r="R166"/>
  <c r="U166"/>
  <c r="W166"/>
  <c r="Y166"/>
  <c r="F168"/>
  <c r="H168"/>
  <c r="I168"/>
  <c r="J168"/>
  <c r="N168"/>
  <c r="Q168"/>
  <c r="R168"/>
  <c r="U168"/>
  <c r="V168"/>
  <c r="X168"/>
  <c r="Y168"/>
  <c r="Z168"/>
  <c r="F171"/>
  <c r="H171"/>
  <c r="I171"/>
  <c r="J171"/>
  <c r="N171"/>
  <c r="Q171"/>
  <c r="R171"/>
  <c r="U171"/>
  <c r="X171"/>
  <c r="Y171"/>
  <c r="Z171"/>
  <c r="F173"/>
  <c r="H173"/>
  <c r="I173"/>
  <c r="J173"/>
  <c r="N173"/>
  <c r="Q173"/>
  <c r="R173"/>
  <c r="T173"/>
  <c r="U173"/>
  <c r="W173"/>
  <c r="X173"/>
  <c r="Y173"/>
  <c r="F176"/>
  <c r="H176"/>
  <c r="I176"/>
  <c r="J176"/>
  <c r="N176"/>
  <c r="Q176"/>
  <c r="R176"/>
  <c r="R175" s="1"/>
  <c r="R26" s="1"/>
  <c r="U176"/>
  <c r="Y176"/>
  <c r="F181"/>
  <c r="H181"/>
  <c r="I181"/>
  <c r="J181"/>
  <c r="N181"/>
  <c r="Q181"/>
  <c r="R181"/>
  <c r="T181"/>
  <c r="W181"/>
  <c r="X181"/>
  <c r="F183"/>
  <c r="F27" s="1"/>
  <c r="H183"/>
  <c r="H27" s="1"/>
  <c r="I183"/>
  <c r="I27" s="1"/>
  <c r="J183"/>
  <c r="J27" s="1"/>
  <c r="N183"/>
  <c r="N27" s="1"/>
  <c r="Q183"/>
  <c r="Q27" s="1"/>
  <c r="R183"/>
  <c r="R27" s="1"/>
  <c r="U183"/>
  <c r="U27" s="1"/>
  <c r="V183"/>
  <c r="V27" s="1"/>
  <c r="Y183"/>
  <c r="Y27" s="1"/>
  <c r="Z183"/>
  <c r="Z27" s="1"/>
  <c r="F187"/>
  <c r="H187"/>
  <c r="I187"/>
  <c r="J187"/>
  <c r="N187"/>
  <c r="Q187"/>
  <c r="R187"/>
  <c r="F198"/>
  <c r="H198"/>
  <c r="I198"/>
  <c r="J198"/>
  <c r="N198"/>
  <c r="Q198"/>
  <c r="R198"/>
  <c r="U198"/>
  <c r="Y198"/>
  <c r="F204"/>
  <c r="H204"/>
  <c r="I204"/>
  <c r="J204"/>
  <c r="N204"/>
  <c r="Q204"/>
  <c r="R204"/>
  <c r="R203" s="1"/>
  <c r="F210"/>
  <c r="H210"/>
  <c r="H203" s="1"/>
  <c r="I210"/>
  <c r="J210"/>
  <c r="N210"/>
  <c r="Q210"/>
  <c r="R210"/>
  <c r="W210"/>
  <c r="X210"/>
  <c r="X176" l="1"/>
  <c r="X175" s="1"/>
  <c r="X26" s="1"/>
  <c r="V187"/>
  <c r="V39"/>
  <c r="V38" s="1"/>
  <c r="W198"/>
  <c r="W176"/>
  <c r="N186"/>
  <c r="F186"/>
  <c r="J175"/>
  <c r="J26" s="1"/>
  <c r="F170"/>
  <c r="F25" s="1"/>
  <c r="T210"/>
  <c r="N51"/>
  <c r="I203"/>
  <c r="N203"/>
  <c r="F203"/>
  <c r="Q186"/>
  <c r="F175"/>
  <c r="F26" s="1"/>
  <c r="Q175"/>
  <c r="Q26" s="1"/>
  <c r="I175"/>
  <c r="I26" s="1"/>
  <c r="R147"/>
  <c r="I127"/>
  <c r="J75"/>
  <c r="Q65"/>
  <c r="Q51"/>
  <c r="T204"/>
  <c r="T198"/>
  <c r="T176"/>
  <c r="T175" s="1"/>
  <c r="T26" s="1"/>
  <c r="Q203"/>
  <c r="N170"/>
  <c r="N25" s="1"/>
  <c r="N147"/>
  <c r="H127"/>
  <c r="H22"/>
  <c r="I75"/>
  <c r="I72" s="1"/>
  <c r="H65"/>
  <c r="J32"/>
  <c r="J31" s="1"/>
  <c r="W39"/>
  <c r="W38" s="1"/>
  <c r="F31"/>
  <c r="H58"/>
  <c r="J165"/>
  <c r="R170"/>
  <c r="R25" s="1"/>
  <c r="J170"/>
  <c r="J25" s="1"/>
  <c r="I147"/>
  <c r="W127"/>
  <c r="J65"/>
  <c r="Q58"/>
  <c r="Q50" s="1"/>
  <c r="I58"/>
  <c r="J58"/>
  <c r="J203"/>
  <c r="Q185"/>
  <c r="Q28" s="1"/>
  <c r="R186"/>
  <c r="R185" s="1"/>
  <c r="R28" s="1"/>
  <c r="J186"/>
  <c r="Q170"/>
  <c r="Q25" s="1"/>
  <c r="I170"/>
  <c r="I25" s="1"/>
  <c r="H165"/>
  <c r="Q147"/>
  <c r="F127"/>
  <c r="H75"/>
  <c r="H72" s="1"/>
  <c r="I65"/>
  <c r="F51"/>
  <c r="H51"/>
  <c r="H50" s="1"/>
  <c r="I45"/>
  <c r="N31"/>
  <c r="X129"/>
  <c r="X128" s="1"/>
  <c r="X127" s="1"/>
  <c r="W88"/>
  <c r="X88"/>
  <c r="X76"/>
  <c r="U76"/>
  <c r="Y76"/>
  <c r="W76"/>
  <c r="W21" s="1"/>
  <c r="W65"/>
  <c r="U58"/>
  <c r="Y58"/>
  <c r="T39"/>
  <c r="T38" s="1"/>
  <c r="X39"/>
  <c r="X38" s="1"/>
  <c r="U35"/>
  <c r="Y35"/>
  <c r="Q165"/>
  <c r="R65"/>
  <c r="R45"/>
  <c r="J45"/>
  <c r="J22"/>
  <c r="W187"/>
  <c r="X187"/>
  <c r="U175"/>
  <c r="U26" s="1"/>
  <c r="Y175"/>
  <c r="Y26" s="1"/>
  <c r="U129"/>
  <c r="U128" s="1"/>
  <c r="Y129"/>
  <c r="Y128" s="1"/>
  <c r="U88"/>
  <c r="Y88"/>
  <c r="N185"/>
  <c r="N28" s="1"/>
  <c r="I165"/>
  <c r="N175"/>
  <c r="N26" s="1"/>
  <c r="R165"/>
  <c r="Q22"/>
  <c r="Y65"/>
  <c r="N65"/>
  <c r="F65"/>
  <c r="R58"/>
  <c r="F58"/>
  <c r="I51"/>
  <c r="I50" s="1"/>
  <c r="N45"/>
  <c r="F45"/>
  <c r="F22"/>
  <c r="Q32"/>
  <c r="Q31" s="1"/>
  <c r="U204"/>
  <c r="U203" s="1"/>
  <c r="Y204"/>
  <c r="Y203" s="1"/>
  <c r="U187"/>
  <c r="Y187"/>
  <c r="W203"/>
  <c r="H186"/>
  <c r="H185" s="1"/>
  <c r="H28" s="1"/>
  <c r="I186"/>
  <c r="I185" s="1"/>
  <c r="I28" s="1"/>
  <c r="H175"/>
  <c r="H26" s="1"/>
  <c r="H170"/>
  <c r="H25" s="1"/>
  <c r="N165"/>
  <c r="H147"/>
  <c r="J127"/>
  <c r="F75"/>
  <c r="N58"/>
  <c r="N50" s="1"/>
  <c r="R51"/>
  <c r="J51"/>
  <c r="R32"/>
  <c r="R31" s="1"/>
  <c r="V210"/>
  <c r="Z39"/>
  <c r="Z38" s="1"/>
  <c r="Z210"/>
  <c r="Z187"/>
  <c r="V88"/>
  <c r="V76"/>
  <c r="V204"/>
  <c r="V198"/>
  <c r="V186" s="1"/>
  <c r="V176"/>
  <c r="V175" s="1"/>
  <c r="V26" s="1"/>
  <c r="V129"/>
  <c r="V128" s="1"/>
  <c r="V127" s="1"/>
  <c r="V35"/>
  <c r="V32" s="1"/>
  <c r="V31" s="1"/>
  <c r="V65"/>
  <c r="T76"/>
  <c r="T129"/>
  <c r="T128" s="1"/>
  <c r="T127" s="1"/>
  <c r="T187"/>
  <c r="T186" s="1"/>
  <c r="T88"/>
  <c r="J147"/>
  <c r="F147"/>
  <c r="H21"/>
  <c r="I21"/>
  <c r="Z204"/>
  <c r="Z198"/>
  <c r="Z176"/>
  <c r="Z129"/>
  <c r="Z128" s="1"/>
  <c r="Z127" s="1"/>
  <c r="Z35"/>
  <c r="Z32" s="1"/>
  <c r="U22"/>
  <c r="Y22"/>
  <c r="T65"/>
  <c r="V203"/>
  <c r="U127"/>
  <c r="Y127"/>
  <c r="Y75"/>
  <c r="Y72" s="1"/>
  <c r="J72"/>
  <c r="F72"/>
  <c r="F71" s="1"/>
  <c r="F24" s="1"/>
  <c r="J185"/>
  <c r="J28" s="1"/>
  <c r="F185"/>
  <c r="F28" s="1"/>
  <c r="I71"/>
  <c r="I24" s="1"/>
  <c r="X65"/>
  <c r="J50"/>
  <c r="J30" s="1"/>
  <c r="J23" s="1"/>
  <c r="F50"/>
  <c r="F30" s="1"/>
  <c r="F23" s="1"/>
  <c r="X165"/>
  <c r="U21"/>
  <c r="F21"/>
  <c r="X203"/>
  <c r="U170"/>
  <c r="U25" s="1"/>
  <c r="U147"/>
  <c r="W58"/>
  <c r="V45"/>
  <c r="N22"/>
  <c r="Z165"/>
  <c r="V165"/>
  <c r="H32"/>
  <c r="H31" s="1"/>
  <c r="H30" s="1"/>
  <c r="H23" s="1"/>
  <c r="T165"/>
  <c r="Y21"/>
  <c r="J21"/>
  <c r="Y170"/>
  <c r="Y25" s="1"/>
  <c r="Y147"/>
  <c r="W51"/>
  <c r="W50" s="1"/>
  <c r="Z45"/>
  <c r="R22"/>
  <c r="I22"/>
  <c r="W175"/>
  <c r="W26" s="1"/>
  <c r="W170"/>
  <c r="W25" s="1"/>
  <c r="W147"/>
  <c r="Y51"/>
  <c r="U51"/>
  <c r="U50" s="1"/>
  <c r="X45"/>
  <c r="T45"/>
  <c r="I32"/>
  <c r="I31" s="1"/>
  <c r="I30" s="1"/>
  <c r="I23" s="1"/>
  <c r="X32"/>
  <c r="X31" s="1"/>
  <c r="T32"/>
  <c r="Y32"/>
  <c r="W32"/>
  <c r="W31" s="1"/>
  <c r="U32"/>
  <c r="U31" s="1"/>
  <c r="X22"/>
  <c r="Y31"/>
  <c r="Y45"/>
  <c r="W45"/>
  <c r="U45"/>
  <c r="Z51"/>
  <c r="X51"/>
  <c r="V51"/>
  <c r="T51"/>
  <c r="Y50"/>
  <c r="Z58"/>
  <c r="X58"/>
  <c r="X50" s="1"/>
  <c r="V58"/>
  <c r="T58"/>
  <c r="U75"/>
  <c r="U72" s="1"/>
  <c r="X75"/>
  <c r="X72" s="1"/>
  <c r="Z147"/>
  <c r="X147"/>
  <c r="V147"/>
  <c r="T147"/>
  <c r="Y165"/>
  <c r="W165"/>
  <c r="U165"/>
  <c r="Z170"/>
  <c r="Z25" s="1"/>
  <c r="X170"/>
  <c r="X25" s="1"/>
  <c r="V170"/>
  <c r="V25" s="1"/>
  <c r="T170"/>
  <c r="T25" s="1"/>
  <c r="Z175"/>
  <c r="Z26" s="1"/>
  <c r="Y186"/>
  <c r="U186"/>
  <c r="X186"/>
  <c r="Z186" l="1"/>
  <c r="X21"/>
  <c r="W22"/>
  <c r="V22"/>
  <c r="W186"/>
  <c r="W185" s="1"/>
  <c r="W28" s="1"/>
  <c r="T22"/>
  <c r="N30"/>
  <c r="N23" s="1"/>
  <c r="R30"/>
  <c r="R23" s="1"/>
  <c r="R50"/>
  <c r="T203"/>
  <c r="T185" s="1"/>
  <c r="T28" s="1"/>
  <c r="T31"/>
  <c r="W75"/>
  <c r="W72" s="1"/>
  <c r="W71" s="1"/>
  <c r="W24" s="1"/>
  <c r="W20" s="1"/>
  <c r="H71"/>
  <c r="H24" s="1"/>
  <c r="H20" s="1"/>
  <c r="T50"/>
  <c r="Q30"/>
  <c r="Q23" s="1"/>
  <c r="U185"/>
  <c r="U28" s="1"/>
  <c r="Y185"/>
  <c r="Y28" s="1"/>
  <c r="W30"/>
  <c r="W23" s="1"/>
  <c r="I20"/>
  <c r="T75"/>
  <c r="T72" s="1"/>
  <c r="T71" s="1"/>
  <c r="T24" s="1"/>
  <c r="V75"/>
  <c r="V72" s="1"/>
  <c r="V185"/>
  <c r="V28" s="1"/>
  <c r="Z31"/>
  <c r="Z21"/>
  <c r="Z203"/>
  <c r="Z185" s="1"/>
  <c r="Z28" s="1"/>
  <c r="V21"/>
  <c r="T21"/>
  <c r="X185"/>
  <c r="X28" s="1"/>
  <c r="J71"/>
  <c r="J24" s="1"/>
  <c r="J20" s="1"/>
  <c r="Y71"/>
  <c r="Y24" s="1"/>
  <c r="X71"/>
  <c r="X24" s="1"/>
  <c r="X30"/>
  <c r="X23" s="1"/>
  <c r="F20"/>
  <c r="V71"/>
  <c r="V24" s="1"/>
  <c r="U30"/>
  <c r="U23" s="1"/>
  <c r="Y30"/>
  <c r="Y23" s="1"/>
  <c r="V50"/>
  <c r="V30" s="1"/>
  <c r="V23" s="1"/>
  <c r="Z50"/>
  <c r="U71"/>
  <c r="U24" s="1"/>
  <c r="T30" l="1"/>
  <c r="T23" s="1"/>
  <c r="T20" s="1"/>
  <c r="X20"/>
  <c r="V20"/>
  <c r="Y20"/>
  <c r="U20"/>
  <c r="D210" l="1"/>
  <c r="D204"/>
  <c r="D203" s="1"/>
  <c r="D198"/>
  <c r="D187"/>
  <c r="D183"/>
  <c r="D27" s="1"/>
  <c r="D181"/>
  <c r="D175" s="1"/>
  <c r="D26" s="1"/>
  <c r="D176"/>
  <c r="D173"/>
  <c r="D171"/>
  <c r="D168"/>
  <c r="D166"/>
  <c r="D163"/>
  <c r="D161"/>
  <c r="D158"/>
  <c r="D156"/>
  <c r="D154"/>
  <c r="D152"/>
  <c r="D148"/>
  <c r="D145"/>
  <c r="D129"/>
  <c r="D128" s="1"/>
  <c r="D88"/>
  <c r="D76"/>
  <c r="D73"/>
  <c r="D69"/>
  <c r="D68" s="1"/>
  <c r="D66"/>
  <c r="D63"/>
  <c r="D61"/>
  <c r="D59"/>
  <c r="D56"/>
  <c r="D54"/>
  <c r="D52"/>
  <c r="D48"/>
  <c r="D46"/>
  <c r="D43"/>
  <c r="D39"/>
  <c r="D38" s="1"/>
  <c r="D35"/>
  <c r="D33"/>
  <c r="D165" l="1"/>
  <c r="D186"/>
  <c r="D185" s="1"/>
  <c r="D28" s="1"/>
  <c r="D32"/>
  <c r="D31" s="1"/>
  <c r="D170"/>
  <c r="D25" s="1"/>
  <c r="D75"/>
  <c r="D72" s="1"/>
  <c r="D58"/>
  <c r="D127"/>
  <c r="D21"/>
  <c r="D45"/>
  <c r="D51"/>
  <c r="D50" s="1"/>
  <c r="D147"/>
  <c r="D65"/>
  <c r="D22"/>
  <c r="D30" l="1"/>
  <c r="D23" s="1"/>
  <c r="D71"/>
  <c r="D24" s="1"/>
  <c r="D20" l="1"/>
  <c r="D29" s="1"/>
  <c r="D19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Z66" l="1"/>
  <c r="Z65" s="1"/>
  <c r="Z30" s="1"/>
  <c r="Z23" s="1"/>
  <c r="U29" l="1"/>
  <c r="W29"/>
  <c r="X29"/>
  <c r="T29"/>
  <c r="J29"/>
  <c r="V29"/>
  <c r="H29"/>
  <c r="F29"/>
  <c r="Y29"/>
  <c r="I29"/>
  <c r="N129"/>
  <c r="N128" s="1"/>
  <c r="N127" s="1"/>
  <c r="R129"/>
  <c r="R128" s="1"/>
  <c r="R127" s="1"/>
  <c r="Q129"/>
  <c r="Q128" s="1"/>
  <c r="Q127" s="1"/>
  <c r="Q76" l="1"/>
  <c r="Q21" s="1"/>
  <c r="R76"/>
  <c r="R75" s="1"/>
  <c r="R72" s="1"/>
  <c r="R71" s="1"/>
  <c r="R24" s="1"/>
  <c r="R20" s="1"/>
  <c r="R29" s="1"/>
  <c r="N76"/>
  <c r="N21" s="1"/>
  <c r="N75" l="1"/>
  <c r="N72" s="1"/>
  <c r="N71" s="1"/>
  <c r="N24" s="1"/>
  <c r="N20" s="1"/>
  <c r="N29" s="1"/>
  <c r="Q75"/>
  <c r="Q72" s="1"/>
  <c r="Q71" s="1"/>
  <c r="Q24" s="1"/>
  <c r="Q20" s="1"/>
  <c r="Q29" s="1"/>
  <c r="R21"/>
  <c r="Z88"/>
  <c r="Z75" l="1"/>
  <c r="Z72" s="1"/>
  <c r="Z71" s="1"/>
  <c r="Z24" s="1"/>
  <c r="Z20" s="1"/>
  <c r="Z29" s="1"/>
  <c r="Z22"/>
</calcChain>
</file>

<file path=xl/sharedStrings.xml><?xml version="1.0" encoding="utf-8"?>
<sst xmlns="http://schemas.openxmlformats.org/spreadsheetml/2006/main" count="1121" uniqueCount="461">
  <si>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</si>
  <si>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</si>
  <si>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</si>
  <si>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</si>
  <si>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</si>
  <si>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</si>
  <si>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</si>
  <si>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План</t>
  </si>
  <si>
    <t>Факт</t>
  </si>
  <si>
    <t>км ВЛ
 1-цеп</t>
  </si>
  <si>
    <t>км ВЛ
 2-цеп</t>
  </si>
  <si>
    <t>Другое</t>
  </si>
  <si>
    <t xml:space="preserve"> Наименование инвестиционного проекта (группы инвестиционных проектов)</t>
  </si>
  <si>
    <t>Приложение  № 5</t>
  </si>
  <si>
    <t>Номер группы инвестиционных проектов</t>
  </si>
  <si>
    <t xml:space="preserve">        полное наименование субъекта электроэнергетики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</si>
  <si>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
о предоставлении мощности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</si>
  <si>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</si>
  <si>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</si>
  <si>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Форма 5. Отчет об исполнении плана ввода объектов инвестиционной деятельности (мощностей)  в эксплуатацию </t>
  </si>
  <si>
    <t>Дата ввода объекта, дд.мм.гггг</t>
  </si>
  <si>
    <t>от « 25 » апреля 2018 г. № 320</t>
  </si>
  <si>
    <t xml:space="preserve">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</si>
  <si>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Отчет о реализации инвестиционной программы </t>
    </r>
    <r>
      <rPr>
        <b/>
        <u/>
        <sz val="14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</si>
  <si>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</si>
  <si>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</si>
  <si>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</si>
  <si>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</si>
  <si>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</si>
  <si>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</si>
  <si>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</si>
  <si>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</si>
  <si>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</si>
  <si>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</si>
  <si>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</si>
  <si>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</si>
  <si>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</si>
  <si>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</si>
  <si>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</si>
  <si>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</si>
  <si>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</si>
  <si>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</si>
  <si>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</si>
  <si>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</si>
  <si>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</si>
  <si>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</si>
  <si>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</si>
  <si>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</si>
  <si>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</si>
  <si>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</si>
  <si>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</si>
  <si>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</si>
  <si>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</si>
  <si>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M_Кр_КЛф29_11123.1.02</t>
  </si>
  <si>
    <t>I_Кр_КЛф46ф29_111123.1.03</t>
  </si>
  <si>
    <t>1.1.1.2</t>
  </si>
  <si>
    <t>ТП-46 электрооборудование РУ 6 кВ, электрооборудование РУ 0,4 кВ. Модульная ПС с трансформатором ТМГ 6/0,4-400 кВА ( 2 шт)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</si>
  <si>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</si>
  <si>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</si>
  <si>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</si>
  <si>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</si>
  <si>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</si>
  <si>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</si>
  <si>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</si>
  <si>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</si>
  <si>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</si>
  <si>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</si>
  <si>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</si>
  <si>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</si>
  <si>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</si>
  <si>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</si>
  <si>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</si>
  <si>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</si>
  <si>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</si>
  <si>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</si>
  <si>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</si>
  <si>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</si>
  <si>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</si>
  <si>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</si>
  <si>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</si>
  <si>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</si>
  <si>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</si>
  <si>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</si>
  <si>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</si>
  <si>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</si>
  <si>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</si>
  <si>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</si>
  <si>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</si>
  <si>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</si>
  <si>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</si>
  <si>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</si>
  <si>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</si>
  <si>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</si>
  <si>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</si>
  <si>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</si>
  <si>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</si>
  <si>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</si>
  <si>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</si>
  <si>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</si>
  <si>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</si>
  <si>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</si>
  <si>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</si>
  <si>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</si>
  <si>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</si>
  <si>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</si>
  <si>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</si>
  <si>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</si>
  <si>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</si>
  <si>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</si>
  <si>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</si>
  <si>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</si>
  <si>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</si>
  <si>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</si>
  <si>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</si>
  <si>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</si>
  <si>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</si>
  <si>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</si>
  <si>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</si>
  <si>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</si>
  <si>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</si>
  <si>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</si>
  <si>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</si>
  <si>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</si>
  <si>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</si>
  <si>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</si>
  <si>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</si>
  <si>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</si>
  <si>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</si>
  <si>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</si>
  <si>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</si>
  <si>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</si>
  <si>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</si>
  <si>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</si>
  <si>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</si>
  <si>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</si>
  <si>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</si>
  <si>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</si>
  <si>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</si>
  <si>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</si>
  <si>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</si>
  <si>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</si>
  <si>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</si>
  <si>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</si>
  <si>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</si>
  <si>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</si>
  <si>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</si>
  <si>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</si>
  <si>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</si>
  <si>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</si>
  <si>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</si>
  <si>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</si>
  <si>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</si>
  <si>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</si>
  <si>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</si>
  <si>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</si>
  <si>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</si>
  <si>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</si>
  <si>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</si>
  <si>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</si>
  <si>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</si>
  <si>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</si>
  <si>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</si>
  <si>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</si>
  <si>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</si>
  <si>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</si>
  <si>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</si>
  <si>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</si>
  <si>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</si>
  <si>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</si>
  <si>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</si>
  <si>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</si>
  <si>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</si>
  <si>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</si>
  <si>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</si>
  <si>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</si>
  <si>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</si>
  <si>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</si>
  <si>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</si>
  <si>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</si>
  <si>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</si>
  <si>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</si>
  <si>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</si>
  <si>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</si>
  <si>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</si>
  <si>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</si>
  <si>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</si>
  <si>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</si>
  <si>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</si>
  <si>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</si>
  <si>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</si>
  <si>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</si>
  <si>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</si>
  <si>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</si>
  <si>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</si>
  <si>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</si>
  <si>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</si>
  <si>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</si>
  <si>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</si>
  <si>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</si>
  <si>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</si>
  <si>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</si>
  <si>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</si>
  <si>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</si>
  <si>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</si>
  <si>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</si>
  <si>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</si>
  <si>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</si>
  <si>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</si>
  <si>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</si>
  <si>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</si>
  <si>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</si>
  <si>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</si>
  <si>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</si>
  <si>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</si>
  <si>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</si>
  <si>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</si>
  <si>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</si>
  <si>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</si>
  <si>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</si>
  <si>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</si>
  <si>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</si>
  <si>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</si>
  <si>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</si>
  <si>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</si>
  <si>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</si>
  <si>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</si>
  <si>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</si>
  <si>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</si>
  <si>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</si>
  <si>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</si>
  <si>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</si>
  <si>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</si>
  <si>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</si>
  <si>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</si>
  <si>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</si>
  <si>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</si>
  <si>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</si>
  <si>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</si>
  <si>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</si>
  <si>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</si>
  <si>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</si>
  <si>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</si>
  <si>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</si>
  <si>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</si>
  <si>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</si>
  <si>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</si>
  <si>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</si>
  <si>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</si>
  <si>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</si>
  <si>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</si>
  <si>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</si>
  <si>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</si>
  <si>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</si>
  <si>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</si>
  <si>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</si>
  <si>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1.2.1.2.1.2</t>
  </si>
  <si>
    <t>1.2.1.2.1.3</t>
  </si>
  <si>
    <r>
      <rPr>
        <b/>
        <sz val="12"/>
        <color rgb="FF0070C0"/>
        <rFont val="Times New Roman"/>
        <family val="1"/>
        <charset val="204"/>
      </rPr>
      <t>ТП-92.</t>
    </r>
    <r>
      <rPr>
        <sz val="12"/>
        <color rgb="FF0070C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</si>
  <si>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</si>
  <si>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</si>
  <si>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</si>
  <si>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rgb="FF0070C0"/>
        <rFont val="Times New Roman"/>
        <family val="1"/>
        <charset val="204"/>
      </rPr>
      <t xml:space="preserve">ТП-71. </t>
    </r>
    <r>
      <rPr>
        <sz val="12"/>
        <color rgb="FF0070C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</si>
  <si>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</si>
  <si>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</si>
  <si>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</si>
  <si>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</si>
  <si>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</si>
  <si>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rgb="FF0070C0"/>
        <rFont val="Times New Roman"/>
        <family val="1"/>
        <charset val="204"/>
      </rPr>
      <t>КТПН-108</t>
    </r>
    <r>
      <rPr>
        <sz val="12"/>
        <color rgb="FF0070C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</si>
  <si>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</si>
  <si>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</si>
  <si>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</si>
  <si>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</si>
  <si>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</si>
  <si>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</si>
  <si>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</si>
  <si>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</si>
  <si>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</si>
  <si>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</si>
  <si>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</si>
  <si>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</si>
  <si>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rgb="FF0070C0"/>
        <rFont val="Times New Roman"/>
        <family val="1"/>
        <charset val="204"/>
      </rPr>
      <t>РП-5 пгт.Никель.</t>
    </r>
    <r>
      <rPr>
        <sz val="12"/>
        <color rgb="FF0070C0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</si>
  <si>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</si>
  <si>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</si>
  <si>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</si>
  <si>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rgb="FF0070C0"/>
        <rFont val="Times New Roman"/>
        <family val="1"/>
        <charset val="204"/>
      </rPr>
      <t>ТП-29 пгт.Никель.</t>
    </r>
    <r>
      <rPr>
        <sz val="12"/>
        <color rgb="FF0070C0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</si>
  <si>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</si>
  <si>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</si>
  <si>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</si>
  <si>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</si>
  <si>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rgb="FF0070C0"/>
        <rFont val="Times New Roman"/>
        <family val="1"/>
        <charset val="204"/>
      </rPr>
      <t>ТП-1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</si>
  <si>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</si>
  <si>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r>
      <rPr>
        <b/>
        <sz val="12"/>
        <color rgb="FF0070C0"/>
        <rFont val="Times New Roman"/>
        <family val="1"/>
        <charset val="204"/>
      </rPr>
      <t>ТП-16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1 шт.</t>
    </r>
  </si>
  <si>
    <t>1.2.1.2.2.14</t>
  </si>
  <si>
    <r>
      <rPr>
        <b/>
        <sz val="12"/>
        <color rgb="FF0070C0"/>
        <rFont val="Times New Roman"/>
        <family val="1"/>
        <charset val="204"/>
      </rPr>
      <t xml:space="preserve">ТП-19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6/0,4-630 кВА 2 шт.</t>
    </r>
  </si>
  <si>
    <t>1.2.1.2.2.15</t>
  </si>
  <si>
    <t>1.2.1.2.2.16</t>
  </si>
  <si>
    <t>1.2.1.2.2.17</t>
  </si>
  <si>
    <t>1.2.1.2.2.18</t>
  </si>
  <si>
    <t>1.2.1.2.2.19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</si>
  <si>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</si>
  <si>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1.2.1.2.2.20</t>
  </si>
  <si>
    <t>1.2.1.2.2.21</t>
  </si>
  <si>
    <t>1.2.1.2.2.22</t>
  </si>
  <si>
    <t>1.2.1.2.2.23</t>
  </si>
  <si>
    <r>
      <rPr>
        <b/>
        <sz val="12"/>
        <color rgb="FF0070C0"/>
        <rFont val="Times New Roman"/>
        <family val="1"/>
        <charset val="204"/>
      </rPr>
      <t>ТП-9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</si>
  <si>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</si>
  <si>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t>1.2.1.2.2.25</t>
  </si>
  <si>
    <t>1.2.1.2.2.26</t>
  </si>
  <si>
    <t>1.2.1.2.2.27</t>
  </si>
  <si>
    <t>1.2.1.2.2.28</t>
  </si>
  <si>
    <r>
      <rPr>
        <b/>
        <sz val="12"/>
        <color rgb="FF0070C0"/>
        <rFont val="Times New Roman"/>
        <family val="1"/>
        <charset val="204"/>
      </rPr>
      <t>ТП-69 пгт. 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</si>
  <si>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1.2.1.2.2.29</t>
  </si>
  <si>
    <t>1.2.1.2.2.30</t>
  </si>
  <si>
    <t>1.2.1.2.2.31</t>
  </si>
  <si>
    <t>1.2.1.2.2.32</t>
  </si>
  <si>
    <r>
      <rPr>
        <b/>
        <sz val="12"/>
        <color rgb="FF0070C0"/>
        <rFont val="Times New Roman"/>
        <family val="1"/>
        <charset val="204"/>
      </rPr>
      <t xml:space="preserve">ТП-37 пгт.Никель. </t>
    </r>
    <r>
      <rPr>
        <sz val="12"/>
        <color rgb="FF0070C0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</si>
  <si>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</si>
  <si>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rgb="FF0070C0"/>
        <rFont val="Times New Roman"/>
        <family val="1"/>
        <charset val="204"/>
      </rPr>
      <t>ТП-65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</si>
  <si>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</si>
  <si>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t>1.2.1.2.2.35</t>
  </si>
  <si>
    <r>
      <rPr>
        <b/>
        <sz val="12"/>
        <color rgb="FF0070C0"/>
        <rFont val="Times New Roman"/>
        <family val="1"/>
        <charset val="204"/>
      </rPr>
      <t>ТП-43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</si>
  <si>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</si>
  <si>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</si>
  <si>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rgb="FF0070C0"/>
        <rFont val="Times New Roman"/>
        <family val="1"/>
        <charset val="204"/>
      </rPr>
      <t>Реконструкция</t>
    </r>
    <r>
      <rPr>
        <b/>
        <sz val="12"/>
        <color rgb="FF0070C0"/>
        <rFont val="Times New Roman"/>
        <family val="1"/>
        <charset val="204"/>
      </rPr>
      <t xml:space="preserve"> ТП-10А  инв. № 0008368_з  г. Заполярный</t>
    </r>
    <r>
      <rPr>
        <sz val="12"/>
        <color rgb="FF0070C0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</si>
  <si>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</si>
  <si>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</si>
  <si>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t>K_ПрН_ТП52_12122.37</t>
  </si>
  <si>
    <t>1.2.1.2.2.38</t>
  </si>
  <si>
    <r>
      <rPr>
        <b/>
        <sz val="12"/>
        <color rgb="FF0070C0"/>
        <rFont val="Times New Roman"/>
        <family val="1"/>
        <charset val="204"/>
      </rPr>
      <t xml:space="preserve">ТП-5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</si>
  <si>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</si>
  <si>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</si>
  <si>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</si>
  <si>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</si>
  <si>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</si>
  <si>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</si>
  <si>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</si>
  <si>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</si>
  <si>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</si>
  <si>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</si>
  <si>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</si>
  <si>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</si>
  <si>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</si>
  <si>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</si>
  <si>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</si>
  <si>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</si>
  <si>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</si>
  <si>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</si>
  <si>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</si>
  <si>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</si>
  <si>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</si>
  <si>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</si>
  <si>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</si>
  <si>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</si>
  <si>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</si>
  <si>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</si>
  <si>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</si>
  <si>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</si>
  <si>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</si>
  <si>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</si>
  <si>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</si>
  <si>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</si>
  <si>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</si>
  <si>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</si>
  <si>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</si>
  <si>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</si>
  <si>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</si>
  <si>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</si>
  <si>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</si>
  <si>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</si>
  <si>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</si>
  <si>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</si>
  <si>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</si>
  <si>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</si>
  <si>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</si>
  <si>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</si>
  <si>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</si>
  <si>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</si>
  <si>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</si>
  <si>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</si>
  <si>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</si>
  <si>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1.3.1.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</si>
  <si>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</si>
  <si>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</si>
  <si>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</si>
  <si>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</si>
  <si>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</si>
  <si>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</si>
  <si>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</si>
  <si>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</si>
  <si>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</si>
  <si>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</si>
  <si>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</si>
  <si>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</si>
  <si>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</si>
  <si>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</si>
  <si>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</si>
  <si>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</si>
  <si>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</si>
  <si>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</si>
  <si>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</si>
  <si>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</si>
  <si>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</si>
  <si>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</si>
  <si>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</si>
  <si>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</si>
  <si>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</si>
  <si>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</si>
  <si>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</si>
  <si>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</si>
  <si>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</si>
  <si>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</si>
  <si>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</si>
  <si>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</si>
  <si>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</si>
  <si>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</si>
  <si>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</si>
  <si>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</si>
  <si>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</si>
  <si>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</si>
  <si>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</si>
  <si>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</si>
  <si>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</si>
  <si>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</si>
  <si>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</si>
  <si>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</si>
  <si>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</si>
  <si>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</si>
  <si>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</si>
  <si>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</si>
  <si>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</si>
  <si>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</si>
  <si>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</si>
  <si>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</si>
  <si>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t>Год раскрытия информации: 2021 год</t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</si>
  <si>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</t>
    </r>
    <r>
      <rPr>
        <b/>
        <u/>
        <sz val="14"/>
        <color rgb="FFC00000"/>
        <rFont val="Times New Roman"/>
        <family val="1"/>
        <charset val="204"/>
      </rPr>
      <t>от 20.07.2020г. №139.</t>
    </r>
  </si>
  <si>
    <r>
      <t xml:space="preserve">Ввод объектов инвестиционной деятельности  (мощностей) в эксплуатацию в год </t>
    </r>
    <r>
      <rPr>
        <sz val="12"/>
        <color rgb="FFC00000"/>
        <rFont val="Times New Roman"/>
        <family val="1"/>
        <charset val="204"/>
      </rPr>
      <t>2020 (</t>
    </r>
    <r>
      <rPr>
        <sz val="12"/>
        <color rgb="FF000000"/>
        <rFont val="Times New Roman"/>
        <family val="1"/>
        <charset val="204"/>
      </rPr>
      <t>год N)</t>
    </r>
  </si>
  <si>
    <r>
      <t xml:space="preserve">Отклонения от плановых показателей года </t>
    </r>
    <r>
      <rPr>
        <sz val="12"/>
        <color rgb="FFC00000"/>
        <rFont val="Times New Roman"/>
        <family val="1"/>
        <charset val="204"/>
      </rPr>
      <t xml:space="preserve">2020 </t>
    </r>
    <r>
      <rPr>
        <sz val="12"/>
        <color rgb="FF000000"/>
        <rFont val="Times New Roman"/>
        <family val="1"/>
        <charset val="204"/>
      </rPr>
      <t>(года N)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</si>
  <si>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</si>
  <si>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</si>
  <si>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</si>
  <si>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</si>
  <si>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</si>
  <si>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</si>
  <si>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</si>
  <si>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</si>
  <si>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</si>
  <si>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</si>
  <si>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1.2.3.2</t>
  </si>
  <si>
    <t>«Установка приборов учета, класс напряжения 6 (10) кВ, всего, в том числе:»</t>
  </si>
  <si>
    <t>-</t>
  </si>
  <si>
    <t>выполнено 2020 год (хоз.способ)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</si>
  <si>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</si>
  <si>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</si>
  <si>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</si>
  <si>
    <t>31.07.2020г.</t>
  </si>
  <si>
    <t>30.11.2020г.</t>
  </si>
  <si>
    <t>30.10.2020г.</t>
  </si>
  <si>
    <t>31.10.2020г.</t>
  </si>
  <si>
    <t>30.09.2020г.</t>
  </si>
  <si>
    <t>31.12.2020г.</t>
  </si>
  <si>
    <t>24.03.2020г.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</si>
</sst>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\ _₽_-;\-* #,##0\ _₽_-;_-* &quot;-&quot;??\ _₽_-;_-@_-"/>
  </numFmts>
  <fonts count="6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sz val="12"/>
      <color theme="4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6" tint="0.79998168889431442"/>
        <bgColor indexed="27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4" fillId="0" borderId="0"/>
    <xf numFmtId="0" fontId="34" fillId="0" borderId="0"/>
    <xf numFmtId="164" fontId="8" fillId="0" borderId="0" applyFont="0" applyFill="0" applyBorder="0" applyAlignment="0" applyProtection="0"/>
    <xf numFmtId="166" fontId="34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7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8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9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43" fillId="0" borderId="0" applyFont="0" applyFill="0" applyBorder="0" applyAlignment="0" applyProtection="0"/>
    <xf numFmtId="0" fontId="9" fillId="0" borderId="0"/>
  </cellStyleXfs>
  <cellXfs count="183">
    <xf numFmtId="0" fontId="0" fillId="0" borderId="0" xfId="0"/>
    <xf numFmtId="0" fontId="9" fillId="0" borderId="0" xfId="37" applyFont="1" applyAlignment="1">
      <alignment horizontal="right"/>
    </xf>
    <xf numFmtId="0" fontId="29" fillId="0" borderId="0" xfId="44" applyFont="1" applyFill="1" applyBorder="1" applyAlignment="1"/>
    <xf numFmtId="0" fontId="30" fillId="0" borderId="0" xfId="45" applyFont="1" applyFill="1" applyBorder="1" applyAlignment="1"/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0" applyFont="1" applyFill="1" applyBorder="1" applyAlignment="1">
      <alignment horizontal="center" vertical="center" textRotation="90" wrapText="1"/>
    </xf>
    <xf numFmtId="0" fontId="36" fillId="0" borderId="0" xfId="54" applyFont="1" applyAlignment="1">
      <alignment vertical="center"/>
    </xf>
    <xf numFmtId="0" fontId="9" fillId="0" borderId="0" xfId="37" applyFont="1" applyBorder="1" applyAlignment="1">
      <alignment vertical="center"/>
    </xf>
    <xf numFmtId="0" fontId="35" fillId="0" borderId="0" xfId="37" applyFont="1" applyAlignment="1">
      <alignment horizontal="right" vertical="center"/>
    </xf>
    <xf numFmtId="0" fontId="33" fillId="0" borderId="0" xfId="54" applyFont="1" applyAlignment="1">
      <alignment vertical="center"/>
    </xf>
    <xf numFmtId="0" fontId="31" fillId="0" borderId="0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35" fillId="0" borderId="0" xfId="37" applyFont="1" applyAlignment="1">
      <alignment horizontal="right"/>
    </xf>
    <xf numFmtId="0" fontId="31" fillId="0" borderId="10" xfId="45" applyFont="1" applyFill="1" applyBorder="1" applyAlignment="1">
      <alignment horizontal="center" vertical="center" textRotation="90" wrapText="1"/>
    </xf>
    <xf numFmtId="0" fontId="9" fillId="0" borderId="0" xfId="37" applyFont="1" applyAlignment="1">
      <alignment horizontal="center" vertical="center" wrapText="1"/>
    </xf>
    <xf numFmtId="0" fontId="33" fillId="0" borderId="0" xfId="54" applyFont="1" applyAlignment="1">
      <alignment horizontal="center" vertical="center"/>
    </xf>
    <xf numFmtId="0" fontId="35" fillId="0" borderId="0" xfId="37" applyFont="1" applyFill="1" applyAlignment="1">
      <alignment wrapText="1"/>
    </xf>
    <xf numFmtId="0" fontId="35" fillId="0" borderId="0" xfId="37" applyFont="1" applyFill="1" applyBorder="1" applyAlignment="1">
      <alignment horizontal="center"/>
    </xf>
    <xf numFmtId="0" fontId="35" fillId="0" borderId="0" xfId="0" applyFont="1" applyFill="1" applyAlignment="1"/>
    <xf numFmtId="0" fontId="40" fillId="0" borderId="0" xfId="54" applyFont="1" applyAlignment="1">
      <alignment vertical="center"/>
    </xf>
    <xf numFmtId="0" fontId="35" fillId="0" borderId="0" xfId="37" applyFont="1" applyFill="1" applyBorder="1" applyAlignment="1">
      <alignment vertical="center"/>
    </xf>
    <xf numFmtId="0" fontId="32" fillId="24" borderId="10" xfId="45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 vertical="center"/>
    </xf>
    <xf numFmtId="0" fontId="33" fillId="0" borderId="0" xfId="37" applyFont="1" applyFill="1" applyBorder="1" applyAlignment="1">
      <alignment horizontal="center"/>
    </xf>
    <xf numFmtId="165" fontId="44" fillId="25" borderId="10" xfId="0" applyNumberFormat="1" applyFont="1" applyFill="1" applyBorder="1" applyAlignment="1">
      <alignment horizontal="center" vertical="center" wrapText="1"/>
    </xf>
    <xf numFmtId="0" fontId="44" fillId="26" borderId="10" xfId="0" applyFont="1" applyFill="1" applyBorder="1" applyAlignment="1">
      <alignment horizontal="center" vertical="center" wrapText="1"/>
    </xf>
    <xf numFmtId="165" fontId="44" fillId="26" borderId="10" xfId="0" applyNumberFormat="1" applyFont="1" applyFill="1" applyBorder="1" applyAlignment="1">
      <alignment horizontal="center" vertical="center" wrapText="1"/>
    </xf>
    <xf numFmtId="165" fontId="44" fillId="27" borderId="10" xfId="0" applyNumberFormat="1" applyFont="1" applyFill="1" applyBorder="1" applyAlignment="1">
      <alignment horizontal="center" vertical="center" wrapText="1"/>
    </xf>
    <xf numFmtId="0" fontId="44" fillId="25" borderId="10" xfId="0" applyNumberFormat="1" applyFont="1" applyFill="1" applyBorder="1" applyAlignment="1">
      <alignment horizontal="center" vertical="center" wrapText="1"/>
    </xf>
    <xf numFmtId="0" fontId="44" fillId="25" borderId="10" xfId="0" applyFont="1" applyFill="1" applyBorder="1" applyAlignment="1">
      <alignment horizontal="center" vertical="center" wrapText="1"/>
    </xf>
    <xf numFmtId="165" fontId="44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26" borderId="10" xfId="0" applyNumberFormat="1" applyFont="1" applyFill="1" applyBorder="1" applyAlignment="1">
      <alignment horizontal="center" vertical="center" wrapText="1"/>
    </xf>
    <xf numFmtId="165" fontId="44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26" borderId="10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49" fontId="44" fillId="26" borderId="10" xfId="0" applyNumberFormat="1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left" vertical="center" wrapText="1"/>
    </xf>
    <xf numFmtId="0" fontId="44" fillId="27" borderId="10" xfId="0" applyNumberFormat="1" applyFont="1" applyFill="1" applyBorder="1" applyAlignment="1">
      <alignment horizontal="center" vertical="center" wrapText="1"/>
    </xf>
    <xf numFmtId="165" fontId="44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27" borderId="10" xfId="0" applyFont="1" applyFill="1" applyBorder="1" applyAlignment="1">
      <alignment horizontal="center" vertical="center" wrapText="1"/>
    </xf>
    <xf numFmtId="49" fontId="45" fillId="0" borderId="10" xfId="0" applyNumberFormat="1" applyFont="1" applyFill="1" applyBorder="1" applyAlignment="1">
      <alignment horizontal="center" vertical="center" wrapText="1"/>
    </xf>
    <xf numFmtId="165" fontId="45" fillId="0" borderId="10" xfId="0" applyNumberFormat="1" applyFont="1" applyFill="1" applyBorder="1" applyAlignment="1">
      <alignment horizontal="center" vertical="center" wrapText="1"/>
    </xf>
    <xf numFmtId="0" fontId="44" fillId="27" borderId="10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 wrapText="1"/>
    </xf>
    <xf numFmtId="165" fontId="33" fillId="0" borderId="11" xfId="0" applyNumberFormat="1" applyFont="1" applyFill="1" applyBorder="1" applyAlignment="1">
      <alignment horizontal="center" vertical="center" wrapText="1"/>
    </xf>
    <xf numFmtId="49" fontId="33" fillId="0" borderId="10" xfId="54" applyNumberFormat="1" applyFont="1" applyFill="1" applyBorder="1" applyAlignment="1">
      <alignment horizontal="center" vertical="center"/>
    </xf>
    <xf numFmtId="0" fontId="33" fillId="0" borderId="10" xfId="54" applyNumberFormat="1" applyFont="1" applyFill="1" applyBorder="1" applyAlignment="1">
      <alignment vertical="center" wrapText="1"/>
    </xf>
    <xf numFmtId="0" fontId="33" fillId="0" borderId="10" xfId="54" applyNumberFormat="1" applyFont="1" applyBorder="1" applyAlignment="1">
      <alignment horizontal="center" vertical="center"/>
    </xf>
    <xf numFmtId="0" fontId="44" fillId="31" borderId="10" xfId="0" applyNumberFormat="1" applyFont="1" applyFill="1" applyBorder="1" applyAlignment="1">
      <alignment horizontal="center" vertical="center" wrapText="1"/>
    </xf>
    <xf numFmtId="165" fontId="44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31" borderId="10" xfId="0" applyFont="1" applyFill="1" applyBorder="1" applyAlignment="1">
      <alignment horizontal="center" vertical="center" wrapText="1"/>
    </xf>
    <xf numFmtId="0" fontId="44" fillId="33" borderId="10" xfId="0" applyNumberFormat="1" applyFont="1" applyFill="1" applyBorder="1" applyAlignment="1">
      <alignment horizontal="center" vertical="center" wrapText="1"/>
    </xf>
    <xf numFmtId="165" fontId="44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44" fillId="33" borderId="10" xfId="0" applyFont="1" applyFill="1" applyBorder="1" applyAlignment="1">
      <alignment horizontal="center" vertical="center" wrapText="1"/>
    </xf>
    <xf numFmtId="49" fontId="33" fillId="35" borderId="10" xfId="54" applyNumberFormat="1" applyFont="1" applyFill="1" applyBorder="1" applyAlignment="1">
      <alignment horizontal="center" vertical="center"/>
    </xf>
    <xf numFmtId="0" fontId="33" fillId="35" borderId="10" xfId="54" applyNumberFormat="1" applyFont="1" applyFill="1" applyBorder="1" applyAlignment="1">
      <alignment vertical="center" wrapText="1"/>
    </xf>
    <xf numFmtId="0" fontId="33" fillId="35" borderId="10" xfId="54" applyNumberFormat="1" applyFont="1" applyFill="1" applyBorder="1" applyAlignment="1">
      <alignment horizontal="center" vertical="center"/>
    </xf>
    <xf numFmtId="49" fontId="48" fillId="0" borderId="10" xfId="0" applyNumberFormat="1" applyFont="1" applyFill="1" applyBorder="1" applyAlignment="1">
      <alignment horizontal="center" vertical="center" wrapText="1"/>
    </xf>
    <xf numFmtId="165" fontId="48" fillId="0" borderId="10" xfId="622" applyNumberFormat="1" applyFont="1" applyFill="1" applyBorder="1" applyAlignment="1">
      <alignment horizontal="left" vertical="center" wrapText="1"/>
    </xf>
    <xf numFmtId="165" fontId="48" fillId="0" borderId="10" xfId="622" applyNumberFormat="1" applyFont="1" applyFill="1" applyBorder="1" applyAlignment="1">
      <alignment horizontal="center" vertical="center" wrapText="1"/>
    </xf>
    <xf numFmtId="165" fontId="33" fillId="0" borderId="10" xfId="622" applyNumberFormat="1" applyFont="1" applyFill="1" applyBorder="1" applyAlignment="1">
      <alignment horizontal="left" vertical="center" wrapText="1"/>
    </xf>
    <xf numFmtId="165" fontId="33" fillId="0" borderId="10" xfId="622" applyNumberFormat="1" applyFont="1" applyFill="1" applyBorder="1" applyAlignment="1">
      <alignment horizontal="center" vertical="center" wrapText="1"/>
    </xf>
    <xf numFmtId="165" fontId="45" fillId="0" borderId="10" xfId="622" applyNumberFormat="1" applyFont="1" applyFill="1" applyBorder="1" applyAlignment="1">
      <alignment horizontal="left" vertical="center" wrapText="1"/>
    </xf>
    <xf numFmtId="165" fontId="45" fillId="0" borderId="10" xfId="622" applyNumberFormat="1" applyFont="1" applyFill="1" applyBorder="1" applyAlignment="1">
      <alignment horizontal="center" vertical="center" wrapText="1"/>
    </xf>
    <xf numFmtId="49" fontId="33" fillId="36" borderId="10" xfId="54" applyNumberFormat="1" applyFont="1" applyFill="1" applyBorder="1" applyAlignment="1">
      <alignment horizontal="center" vertical="center"/>
    </xf>
    <xf numFmtId="0" fontId="33" fillId="36" borderId="10" xfId="54" applyNumberFormat="1" applyFont="1" applyFill="1" applyBorder="1" applyAlignment="1">
      <alignment vertical="center" wrapText="1"/>
    </xf>
    <xf numFmtId="0" fontId="33" fillId="36" borderId="10" xfId="54" applyNumberFormat="1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left" vertical="center" wrapText="1"/>
    </xf>
    <xf numFmtId="0" fontId="48" fillId="0" borderId="10" xfId="0" applyFont="1" applyFill="1" applyBorder="1" applyAlignment="1">
      <alignment horizontal="center" vertical="center" wrapText="1"/>
    </xf>
    <xf numFmtId="165" fontId="33" fillId="0" borderId="10" xfId="0" applyNumberFormat="1" applyFont="1" applyFill="1" applyBorder="1" applyAlignment="1">
      <alignment horizontal="center" vertical="center" wrapText="1"/>
    </xf>
    <xf numFmtId="0" fontId="48" fillId="0" borderId="10" xfId="0" applyFont="1" applyFill="1" applyBorder="1" applyAlignment="1">
      <alignment vertical="center" wrapText="1"/>
    </xf>
    <xf numFmtId="0" fontId="49" fillId="0" borderId="10" xfId="0" applyFont="1" applyFill="1" applyBorder="1" applyAlignment="1">
      <alignment horizontal="left" vertical="center" wrapText="1"/>
    </xf>
    <xf numFmtId="165" fontId="33" fillId="0" borderId="10" xfId="0" applyNumberFormat="1" applyFont="1" applyFill="1" applyBorder="1" applyAlignment="1">
      <alignment horizontal="left" vertical="center" wrapText="1"/>
    </xf>
    <xf numFmtId="165" fontId="48" fillId="0" borderId="10" xfId="0" applyNumberFormat="1" applyFont="1" applyFill="1" applyBorder="1" applyAlignment="1">
      <alignment horizontal="center" vertical="center" wrapText="1"/>
    </xf>
    <xf numFmtId="14" fontId="44" fillId="33" borderId="10" xfId="0" applyNumberFormat="1" applyFont="1" applyFill="1" applyBorder="1" applyAlignment="1">
      <alignment horizontal="center" vertical="center" wrapText="1"/>
    </xf>
    <xf numFmtId="14" fontId="44" fillId="26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>
      <alignment horizontal="center" vertical="center" wrapText="1"/>
    </xf>
    <xf numFmtId="165" fontId="33" fillId="0" borderId="10" xfId="54" applyNumberFormat="1" applyFont="1" applyBorder="1" applyAlignment="1">
      <alignment horizontal="center" vertical="center"/>
    </xf>
    <xf numFmtId="165" fontId="44" fillId="31" borderId="10" xfId="0" applyNumberFormat="1" applyFont="1" applyFill="1" applyBorder="1" applyAlignment="1">
      <alignment horizontal="center" vertical="center" wrapText="1"/>
    </xf>
    <xf numFmtId="165" fontId="44" fillId="33" borderId="10" xfId="0" applyNumberFormat="1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165" fontId="48" fillId="0" borderId="11" xfId="0" applyNumberFormat="1" applyFont="1" applyFill="1" applyBorder="1" applyAlignment="1">
      <alignment horizontal="center" vertical="center" wrapText="1"/>
    </xf>
    <xf numFmtId="49" fontId="54" fillId="36" borderId="10" xfId="0" applyNumberFormat="1" applyFont="1" applyFill="1" applyBorder="1" applyAlignment="1">
      <alignment horizontal="center" vertical="center" wrapText="1"/>
    </xf>
    <xf numFmtId="165" fontId="54" fillId="36" borderId="10" xfId="622" applyNumberFormat="1" applyFont="1" applyFill="1" applyBorder="1" applyAlignment="1" applyProtection="1">
      <alignment horizontal="left" vertical="center" wrapText="1"/>
      <protection locked="0"/>
    </xf>
    <xf numFmtId="0" fontId="54" fillId="36" borderId="10" xfId="0" applyFont="1" applyFill="1" applyBorder="1" applyAlignment="1">
      <alignment horizontal="center" vertical="center" wrapText="1"/>
    </xf>
    <xf numFmtId="49" fontId="55" fillId="24" borderId="10" xfId="54" applyNumberFormat="1" applyFont="1" applyFill="1" applyBorder="1" applyAlignment="1">
      <alignment horizontal="center" vertical="center"/>
    </xf>
    <xf numFmtId="49" fontId="55" fillId="24" borderId="10" xfId="54" applyNumberFormat="1" applyFont="1" applyFill="1" applyBorder="1" applyAlignment="1">
      <alignment horizontal="left" vertical="center" wrapText="1"/>
    </xf>
    <xf numFmtId="49" fontId="54" fillId="24" borderId="10" xfId="54" applyNumberFormat="1" applyFont="1" applyFill="1" applyBorder="1" applyAlignment="1">
      <alignment horizontal="center" vertical="center"/>
    </xf>
    <xf numFmtId="0" fontId="54" fillId="37" borderId="10" xfId="0" applyNumberFormat="1" applyFont="1" applyFill="1" applyBorder="1" applyAlignment="1">
      <alignment horizontal="center" vertical="center" wrapText="1"/>
    </xf>
    <xf numFmtId="165" fontId="54" fillId="37" borderId="10" xfId="622" applyNumberFormat="1" applyFont="1" applyFill="1" applyBorder="1" applyAlignment="1" applyProtection="1">
      <alignment horizontal="left" vertical="center" wrapText="1"/>
      <protection locked="0"/>
    </xf>
    <xf numFmtId="165" fontId="54" fillId="37" borderId="10" xfId="0" applyNumberFormat="1" applyFont="1" applyFill="1" applyBorder="1" applyAlignment="1">
      <alignment horizontal="center" vertical="center" wrapText="1"/>
    </xf>
    <xf numFmtId="168" fontId="44" fillId="25" borderId="10" xfId="0" applyNumberFormat="1" applyFont="1" applyFill="1" applyBorder="1" applyAlignment="1">
      <alignment horizontal="center" vertical="center" wrapText="1"/>
    </xf>
    <xf numFmtId="168" fontId="44" fillId="26" borderId="10" xfId="0" applyNumberFormat="1" applyFont="1" applyFill="1" applyBorder="1" applyAlignment="1">
      <alignment horizontal="center" vertical="center" wrapText="1"/>
    </xf>
    <xf numFmtId="168" fontId="44" fillId="27" borderId="10" xfId="0" applyNumberFormat="1" applyFont="1" applyFill="1" applyBorder="1" applyAlignment="1">
      <alignment horizontal="center" vertical="center" wrapText="1"/>
    </xf>
    <xf numFmtId="168" fontId="33" fillId="0" borderId="10" xfId="54" applyNumberFormat="1" applyFont="1" applyBorder="1" applyAlignment="1">
      <alignment horizontal="center" vertical="center"/>
    </xf>
    <xf numFmtId="168" fontId="44" fillId="31" borderId="10" xfId="0" applyNumberFormat="1" applyFont="1" applyFill="1" applyBorder="1" applyAlignment="1">
      <alignment horizontal="center" vertical="center" wrapText="1"/>
    </xf>
    <xf numFmtId="168" fontId="44" fillId="33" borderId="10" xfId="0" applyNumberFormat="1" applyFont="1" applyFill="1" applyBorder="1" applyAlignment="1">
      <alignment horizontal="center" vertical="center" wrapText="1"/>
    </xf>
    <xf numFmtId="168" fontId="33" fillId="35" borderId="10" xfId="54" applyNumberFormat="1" applyFont="1" applyFill="1" applyBorder="1" applyAlignment="1">
      <alignment horizontal="center" vertical="center"/>
    </xf>
    <xf numFmtId="168" fontId="48" fillId="0" borderId="10" xfId="45" applyNumberFormat="1" applyFont="1" applyFill="1" applyBorder="1" applyAlignment="1">
      <alignment horizontal="center" vertical="center"/>
    </xf>
    <xf numFmtId="168" fontId="50" fillId="0" borderId="10" xfId="621" applyNumberFormat="1" applyFont="1" applyFill="1" applyBorder="1" applyAlignment="1">
      <alignment horizontal="center" vertical="center" wrapText="1"/>
    </xf>
    <xf numFmtId="168" fontId="31" fillId="0" borderId="10" xfId="45" applyNumberFormat="1" applyFont="1" applyFill="1" applyBorder="1" applyAlignment="1">
      <alignment horizontal="center" vertical="center"/>
    </xf>
    <xf numFmtId="168" fontId="33" fillId="0" borderId="10" xfId="621" applyNumberFormat="1" applyFont="1" applyFill="1" applyBorder="1" applyAlignment="1">
      <alignment horizontal="center" vertical="center" wrapText="1"/>
    </xf>
    <xf numFmtId="168" fontId="45" fillId="0" borderId="10" xfId="45" applyNumberFormat="1" applyFont="1" applyFill="1" applyBorder="1" applyAlignment="1">
      <alignment horizontal="center" vertical="center"/>
    </xf>
    <xf numFmtId="168" fontId="45" fillId="0" borderId="10" xfId="621" applyNumberFormat="1" applyFont="1" applyFill="1" applyBorder="1" applyAlignment="1">
      <alignment horizontal="center" vertical="center" wrapText="1"/>
    </xf>
    <xf numFmtId="168" fontId="33" fillId="36" borderId="10" xfId="54" applyNumberFormat="1" applyFont="1" applyFill="1" applyBorder="1" applyAlignment="1">
      <alignment horizontal="center" vertical="center"/>
    </xf>
    <xf numFmtId="168" fontId="9" fillId="0" borderId="10" xfId="45" applyNumberFormat="1" applyFont="1" applyFill="1" applyBorder="1" applyAlignment="1">
      <alignment horizontal="center" vertical="center"/>
    </xf>
    <xf numFmtId="168" fontId="9" fillId="0" borderId="10" xfId="621" applyNumberFormat="1" applyFont="1" applyFill="1" applyBorder="1" applyAlignment="1">
      <alignment horizontal="center" vertical="center" wrapText="1"/>
    </xf>
    <xf numFmtId="168" fontId="33" fillId="0" borderId="10" xfId="0" applyNumberFormat="1" applyFont="1" applyFill="1" applyBorder="1" applyAlignment="1">
      <alignment horizontal="center" vertical="center" wrapText="1"/>
    </xf>
    <xf numFmtId="168" fontId="51" fillId="0" borderId="10" xfId="0" applyNumberFormat="1" applyFont="1" applyFill="1" applyBorder="1" applyAlignment="1">
      <alignment horizontal="center" vertical="center" wrapText="1"/>
    </xf>
    <xf numFmtId="169" fontId="44" fillId="25" borderId="10" xfId="0" applyNumberFormat="1" applyFont="1" applyFill="1" applyBorder="1" applyAlignment="1">
      <alignment horizontal="center" vertical="center" wrapText="1"/>
    </xf>
    <xf numFmtId="169" fontId="44" fillId="26" borderId="10" xfId="0" applyNumberFormat="1" applyFont="1" applyFill="1" applyBorder="1" applyAlignment="1">
      <alignment horizontal="center" vertical="center" wrapText="1"/>
    </xf>
    <xf numFmtId="169" fontId="44" fillId="27" borderId="10" xfId="0" applyNumberFormat="1" applyFont="1" applyFill="1" applyBorder="1" applyAlignment="1">
      <alignment horizontal="center" vertical="center" wrapText="1"/>
    </xf>
    <xf numFmtId="169" fontId="33" fillId="0" borderId="10" xfId="54" applyNumberFormat="1" applyFont="1" applyBorder="1" applyAlignment="1">
      <alignment horizontal="center" vertical="center"/>
    </xf>
    <xf numFmtId="169" fontId="44" fillId="31" borderId="10" xfId="0" applyNumberFormat="1" applyFont="1" applyFill="1" applyBorder="1" applyAlignment="1">
      <alignment horizontal="center" vertical="center" wrapText="1"/>
    </xf>
    <xf numFmtId="169" fontId="44" fillId="33" borderId="10" xfId="0" applyNumberFormat="1" applyFont="1" applyFill="1" applyBorder="1" applyAlignment="1">
      <alignment horizontal="center" vertical="center" wrapText="1"/>
    </xf>
    <xf numFmtId="169" fontId="33" fillId="35" borderId="10" xfId="54" applyNumberFormat="1" applyFont="1" applyFill="1" applyBorder="1" applyAlignment="1">
      <alignment horizontal="center" vertical="center"/>
    </xf>
    <xf numFmtId="169" fontId="48" fillId="0" borderId="10" xfId="45" applyNumberFormat="1" applyFont="1" applyFill="1" applyBorder="1" applyAlignment="1">
      <alignment horizontal="center" vertical="center"/>
    </xf>
    <xf numFmtId="169" fontId="31" fillId="0" borderId="10" xfId="45" applyNumberFormat="1" applyFont="1" applyFill="1" applyBorder="1" applyAlignment="1">
      <alignment horizontal="center" vertical="center"/>
    </xf>
    <xf numFmtId="169" fontId="45" fillId="0" borderId="10" xfId="45" applyNumberFormat="1" applyFont="1" applyFill="1" applyBorder="1" applyAlignment="1">
      <alignment horizontal="center" vertical="center"/>
    </xf>
    <xf numFmtId="169" fontId="33" fillId="36" borderId="10" xfId="54" applyNumberFormat="1" applyFont="1" applyFill="1" applyBorder="1" applyAlignment="1">
      <alignment horizontal="center" vertical="center"/>
    </xf>
    <xf numFmtId="169" fontId="50" fillId="0" borderId="10" xfId="621" applyNumberFormat="1" applyFont="1" applyFill="1" applyBorder="1" applyAlignment="1">
      <alignment horizontal="center" vertical="center" wrapText="1"/>
    </xf>
    <xf numFmtId="169" fontId="33" fillId="0" borderId="10" xfId="621" applyNumberFormat="1" applyFont="1" applyFill="1" applyBorder="1" applyAlignment="1">
      <alignment horizontal="center" vertical="center" wrapText="1"/>
    </xf>
    <xf numFmtId="169" fontId="45" fillId="0" borderId="10" xfId="621" applyNumberFormat="1" applyFont="1" applyFill="1" applyBorder="1" applyAlignment="1">
      <alignment horizontal="center" vertical="center" wrapText="1"/>
    </xf>
    <xf numFmtId="169" fontId="9" fillId="0" borderId="10" xfId="621" applyNumberFormat="1" applyFont="1" applyFill="1" applyBorder="1" applyAlignment="1">
      <alignment horizontal="center" vertical="center" wrapText="1"/>
    </xf>
    <xf numFmtId="168" fontId="48" fillId="24" borderId="10" xfId="0" applyNumberFormat="1" applyFont="1" applyFill="1" applyBorder="1" applyAlignment="1">
      <alignment horizontal="center" vertical="center" wrapText="1"/>
    </xf>
    <xf numFmtId="168" fontId="33" fillId="24" borderId="10" xfId="0" applyNumberFormat="1" applyFont="1" applyFill="1" applyBorder="1" applyAlignment="1">
      <alignment horizontal="center" vertical="center" wrapText="1"/>
    </xf>
    <xf numFmtId="168" fontId="56" fillId="38" borderId="22" xfId="622" applyNumberFormat="1" applyFont="1" applyFill="1" applyBorder="1" applyAlignment="1" applyProtection="1">
      <alignment vertical="center" wrapText="1"/>
      <protection locked="0"/>
    </xf>
    <xf numFmtId="168" fontId="56" fillId="39" borderId="22" xfId="622" applyNumberFormat="1" applyFont="1" applyFill="1" applyBorder="1" applyAlignment="1" applyProtection="1">
      <alignment vertical="center" wrapText="1"/>
      <protection locked="0"/>
    </xf>
    <xf numFmtId="168" fontId="45" fillId="24" borderId="10" xfId="0" applyNumberFormat="1" applyFont="1" applyFill="1" applyBorder="1" applyAlignment="1">
      <alignment horizontal="center" vertical="center" wrapText="1"/>
    </xf>
    <xf numFmtId="165" fontId="56" fillId="25" borderId="10" xfId="0" applyNumberFormat="1" applyFont="1" applyFill="1" applyBorder="1" applyAlignment="1">
      <alignment horizontal="center" vertical="center" wrapText="1"/>
    </xf>
    <xf numFmtId="165" fontId="56" fillId="26" borderId="10" xfId="0" applyNumberFormat="1" applyFont="1" applyFill="1" applyBorder="1" applyAlignment="1">
      <alignment horizontal="center" vertical="center" wrapText="1"/>
    </xf>
    <xf numFmtId="165" fontId="56" fillId="27" borderId="10" xfId="0" applyNumberFormat="1" applyFont="1" applyFill="1" applyBorder="1" applyAlignment="1">
      <alignment horizontal="center" vertical="center" wrapText="1"/>
    </xf>
    <xf numFmtId="0" fontId="57" fillId="0" borderId="10" xfId="54" applyNumberFormat="1" applyFont="1" applyBorder="1" applyAlignment="1">
      <alignment horizontal="center" vertical="center"/>
    </xf>
    <xf numFmtId="165" fontId="56" fillId="31" borderId="10" xfId="0" applyNumberFormat="1" applyFont="1" applyFill="1" applyBorder="1" applyAlignment="1">
      <alignment horizontal="center" vertical="center" wrapText="1"/>
    </xf>
    <xf numFmtId="165" fontId="56" fillId="33" borderId="10" xfId="0" applyNumberFormat="1" applyFont="1" applyFill="1" applyBorder="1" applyAlignment="1">
      <alignment horizontal="center" vertical="center" wrapText="1"/>
    </xf>
    <xf numFmtId="0" fontId="57" fillId="35" borderId="10" xfId="54" applyNumberFormat="1" applyFont="1" applyFill="1" applyBorder="1" applyAlignment="1">
      <alignment horizontal="center" vertical="center"/>
    </xf>
    <xf numFmtId="168" fontId="58" fillId="24" borderId="10" xfId="0" applyNumberFormat="1" applyFont="1" applyFill="1" applyBorder="1" applyAlignment="1">
      <alignment horizontal="center" vertical="center" wrapText="1"/>
    </xf>
    <xf numFmtId="168" fontId="57" fillId="24" borderId="10" xfId="0" applyNumberFormat="1" applyFont="1" applyFill="1" applyBorder="1" applyAlignment="1">
      <alignment horizontal="center" vertical="center" wrapText="1"/>
    </xf>
    <xf numFmtId="0" fontId="57" fillId="36" borderId="10" xfId="54" applyNumberFormat="1" applyFont="1" applyFill="1" applyBorder="1" applyAlignment="1">
      <alignment horizontal="center" vertical="center"/>
    </xf>
    <xf numFmtId="0" fontId="56" fillId="26" borderId="10" xfId="0" applyFont="1" applyFill="1" applyBorder="1" applyAlignment="1">
      <alignment horizontal="center" vertical="center" wrapText="1"/>
    </xf>
    <xf numFmtId="168" fontId="59" fillId="24" borderId="10" xfId="0" applyNumberFormat="1" applyFont="1" applyFill="1" applyBorder="1" applyAlignment="1">
      <alignment horizontal="center" vertical="center" wrapText="1"/>
    </xf>
    <xf numFmtId="165" fontId="57" fillId="24" borderId="10" xfId="0" applyNumberFormat="1" applyFont="1" applyFill="1" applyBorder="1" applyAlignment="1">
      <alignment horizontal="center" vertical="center" wrapText="1"/>
    </xf>
    <xf numFmtId="165" fontId="59" fillId="24" borderId="10" xfId="0" applyNumberFormat="1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Alignment="1">
      <alignment horizontal="center" wrapText="1"/>
    </xf>
    <xf numFmtId="0" fontId="52" fillId="0" borderId="0" xfId="0" applyFont="1" applyFill="1" applyAlignment="1">
      <alignment horizontal="center"/>
    </xf>
    <xf numFmtId="0" fontId="36" fillId="0" borderId="0" xfId="54" applyFont="1" applyAlignment="1">
      <alignment horizontal="center" vertical="center"/>
    </xf>
    <xf numFmtId="0" fontId="31" fillId="24" borderId="11" xfId="45" applyFont="1" applyFill="1" applyBorder="1" applyAlignment="1">
      <alignment horizontal="center" vertical="center" wrapText="1"/>
    </xf>
    <xf numFmtId="0" fontId="31" fillId="24" borderId="16" xfId="45" applyFont="1" applyFill="1" applyBorder="1" applyAlignment="1">
      <alignment horizontal="center" vertical="center" wrapText="1"/>
    </xf>
    <xf numFmtId="0" fontId="31" fillId="24" borderId="12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/>
    </xf>
    <xf numFmtId="168" fontId="31" fillId="0" borderId="11" xfId="45" applyNumberFormat="1" applyFont="1" applyFill="1" applyBorder="1" applyAlignment="1">
      <alignment horizontal="center" vertical="center"/>
    </xf>
    <xf numFmtId="168" fontId="31" fillId="0" borderId="12" xfId="45" applyNumberFormat="1" applyFont="1" applyFill="1" applyBorder="1" applyAlignment="1">
      <alignment horizontal="center" vertical="center"/>
    </xf>
    <xf numFmtId="0" fontId="33" fillId="0" borderId="0" xfId="54" applyFont="1" applyAlignment="1">
      <alignment horizontal="center" vertical="center"/>
    </xf>
    <xf numFmtId="0" fontId="31" fillId="0" borderId="15" xfId="45" applyFont="1" applyFill="1" applyBorder="1" applyAlignment="1">
      <alignment horizontal="center" vertical="center" wrapText="1"/>
    </xf>
    <xf numFmtId="0" fontId="31" fillId="0" borderId="14" xfId="45" applyFont="1" applyFill="1" applyBorder="1" applyAlignment="1">
      <alignment horizontal="center" vertical="center" wrapText="1"/>
    </xf>
    <xf numFmtId="0" fontId="31" fillId="0" borderId="18" xfId="45" applyFont="1" applyFill="1" applyBorder="1" applyAlignment="1">
      <alignment horizontal="center" vertical="center" wrapText="1"/>
    </xf>
    <xf numFmtId="0" fontId="31" fillId="0" borderId="20" xfId="45" applyFont="1" applyFill="1" applyBorder="1" applyAlignment="1">
      <alignment horizontal="center" vertical="center" wrapText="1"/>
    </xf>
    <xf numFmtId="0" fontId="31" fillId="0" borderId="0" xfId="45" applyFont="1" applyFill="1" applyBorder="1" applyAlignment="1">
      <alignment horizontal="center" vertical="center" wrapText="1"/>
    </xf>
    <xf numFmtId="0" fontId="31" fillId="0" borderId="21" xfId="45" applyFont="1" applyFill="1" applyBorder="1" applyAlignment="1">
      <alignment horizontal="center" vertical="center" wrapText="1"/>
    </xf>
    <xf numFmtId="0" fontId="31" fillId="0" borderId="13" xfId="45" applyFont="1" applyFill="1" applyBorder="1" applyAlignment="1">
      <alignment horizontal="center" vertical="center" wrapText="1"/>
    </xf>
    <xf numFmtId="0" fontId="31" fillId="0" borderId="19" xfId="45" applyFont="1" applyFill="1" applyBorder="1" applyAlignment="1">
      <alignment horizontal="center" vertical="center" wrapText="1"/>
    </xf>
    <xf numFmtId="0" fontId="31" fillId="0" borderId="17" xfId="45" applyFont="1" applyFill="1" applyBorder="1" applyAlignment="1">
      <alignment horizontal="center" vertical="center" wrapText="1"/>
    </xf>
    <xf numFmtId="168" fontId="57" fillId="24" borderId="11" xfId="0" applyNumberFormat="1" applyFont="1" applyFill="1" applyBorder="1" applyAlignment="1">
      <alignment horizontal="center" vertical="center" wrapText="1"/>
    </xf>
    <xf numFmtId="168" fontId="57" fillId="24" borderId="12" xfId="0" applyNumberFormat="1" applyFont="1" applyFill="1" applyBorder="1" applyAlignment="1">
      <alignment horizontal="center" vertical="center" wrapText="1"/>
    </xf>
    <xf numFmtId="168" fontId="33" fillId="24" borderId="11" xfId="0" applyNumberFormat="1" applyFont="1" applyFill="1" applyBorder="1" applyAlignment="1">
      <alignment horizontal="center" vertical="center" wrapText="1"/>
    </xf>
    <xf numFmtId="168" fontId="33" fillId="24" borderId="12" xfId="0" applyNumberFormat="1" applyFont="1" applyFill="1" applyBorder="1" applyAlignment="1">
      <alignment horizontal="center" vertical="center" wrapText="1"/>
    </xf>
    <xf numFmtId="0" fontId="52" fillId="0" borderId="0" xfId="37" applyFont="1" applyFill="1" applyAlignment="1">
      <alignment horizontal="center" wrapText="1"/>
    </xf>
    <xf numFmtId="0" fontId="33" fillId="0" borderId="0" xfId="54" applyFont="1" applyAlignment="1">
      <alignment horizontal="center" vertical="center" wrapText="1"/>
    </xf>
    <xf numFmtId="0" fontId="9" fillId="0" borderId="14" xfId="37" applyFont="1" applyFill="1" applyBorder="1" applyAlignment="1">
      <alignment horizontal="left" wrapText="1"/>
    </xf>
    <xf numFmtId="169" fontId="31" fillId="0" borderId="11" xfId="45" applyNumberFormat="1" applyFont="1" applyFill="1" applyBorder="1" applyAlignment="1">
      <alignment horizontal="center" vertical="center"/>
    </xf>
    <xf numFmtId="169" fontId="31" fillId="0" borderId="12" xfId="45" applyNumberFormat="1" applyFont="1" applyFill="1" applyBorder="1" applyAlignment="1">
      <alignment horizontal="center" vertical="center"/>
    </xf>
    <xf numFmtId="17" fontId="33" fillId="0" borderId="10" xfId="0" applyNumberFormat="1" applyFont="1" applyFill="1" applyBorder="1" applyAlignment="1">
      <alignment horizontal="center" vertical="center" wrapText="1"/>
    </xf>
    <xf numFmtId="0" fontId="31" fillId="0" borderId="10" xfId="45" applyNumberFormat="1" applyFont="1" applyFill="1" applyBorder="1" applyAlignment="1">
      <alignment horizontal="center" vertical="center"/>
    </xf>
  </cellXfs>
  <cellStyles count="623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2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" xfId="621" builtinId="3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5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J214"/>
  <sheetViews>
    <sheetView tabSelected="1" view="pageBreakPreview" topLeftCell="A4" zoomScale="73" zoomScaleSheetLayoutView="73" workbookViewId="0">
      <pane xSplit="2" ySplit="19" topLeftCell="D202" activePane="bottomRight" state="frozen"/>
      <selection activeCell="A4" sqref="A4"/>
      <selection pane="topRight" activeCell="C4" sqref="C4"/>
      <selection pane="bottomLeft" activeCell="A23" sqref="A23"/>
      <selection pane="bottomRight" activeCell="L213" sqref="L213"/>
    </sheetView>
  </sheetViews>
  <sheetFormatPr defaultColWidth="9" defaultRowHeight="15.75"/>
  <cols>
    <col min="1" max="1" width="15" style="4" customWidth="1"/>
    <col min="2" max="2" width="34" style="4" customWidth="1"/>
    <col min="3" max="3" width="24.625" style="4" customWidth="1"/>
    <col min="4" max="4" width="31.625" style="4" customWidth="1"/>
    <col min="5" max="11" width="8.75" style="4" customWidth="1"/>
    <col min="12" max="12" width="16.25" style="4" customWidth="1"/>
    <col min="13" max="26" width="8.75" style="4" customWidth="1"/>
    <col min="27" max="27" width="27.625" style="4" customWidth="1"/>
    <col min="28" max="16384" width="9" style="4"/>
  </cols>
  <sheetData>
    <row r="1" spans="1:3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11" t="s">
        <v>13</v>
      </c>
      <c r="AB1" s="5"/>
      <c r="AC1" s="7"/>
      <c r="AE1" s="1"/>
    </row>
    <row r="2" spans="1:3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15" t="s">
        <v>0</v>
      </c>
      <c r="AB2" s="5"/>
      <c r="AC2" s="7"/>
      <c r="AE2" s="1"/>
    </row>
    <row r="3" spans="1:3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15" t="s">
        <v>21</v>
      </c>
      <c r="AB3" s="5"/>
      <c r="AC3" s="7"/>
      <c r="AE3" s="1"/>
    </row>
    <row r="4" spans="1:36" s="10" customFormat="1" ht="18.75">
      <c r="A4" s="150" t="s">
        <v>19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23"/>
      <c r="AC4" s="23"/>
      <c r="AD4" s="23"/>
      <c r="AE4" s="23"/>
      <c r="AF4" s="23"/>
    </row>
    <row r="5" spans="1:36" s="6" customFormat="1" ht="18.75">
      <c r="A5" s="176" t="s">
        <v>432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9"/>
      <c r="AC5" s="19"/>
      <c r="AD5" s="19"/>
      <c r="AE5" s="19"/>
      <c r="AF5" s="19"/>
      <c r="AG5" s="19"/>
    </row>
    <row r="6" spans="1:36" s="6" customFormat="1" ht="18.7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6" s="6" customFormat="1" ht="18.75">
      <c r="A7" s="151" t="s">
        <v>23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9"/>
      <c r="AC7" s="19"/>
      <c r="AD7" s="19"/>
      <c r="AE7" s="19"/>
      <c r="AF7" s="19"/>
    </row>
    <row r="8" spans="1:36">
      <c r="A8" s="177" t="s">
        <v>15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2"/>
      <c r="AC8" s="12"/>
      <c r="AD8" s="12"/>
      <c r="AE8" s="12"/>
      <c r="AF8" s="12"/>
    </row>
    <row r="9" spans="1:36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</row>
    <row r="10" spans="1:36" ht="18.75">
      <c r="A10" s="152" t="s">
        <v>433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21"/>
      <c r="AC10" s="21"/>
      <c r="AD10" s="21"/>
      <c r="AE10" s="21"/>
      <c r="AF10" s="21"/>
    </row>
    <row r="11" spans="1:36" ht="18.75">
      <c r="AF11" s="15"/>
    </row>
    <row r="12" spans="1:36" ht="18.75">
      <c r="A12" s="153" t="s">
        <v>434</v>
      </c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9"/>
      <c r="AC12" s="22"/>
      <c r="AD12" s="22"/>
      <c r="AE12" s="22"/>
      <c r="AF12" s="22"/>
    </row>
    <row r="13" spans="1:36">
      <c r="A13" s="162" t="s">
        <v>22</v>
      </c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2"/>
      <c r="AC13" s="12"/>
      <c r="AD13" s="12"/>
      <c r="AE13" s="12"/>
      <c r="AF13" s="12"/>
    </row>
    <row r="14" spans="1:36">
      <c r="A14" s="5"/>
      <c r="B14" s="25"/>
      <c r="C14" s="26"/>
      <c r="D14" s="26"/>
      <c r="E14" s="1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5"/>
      <c r="AJ14" s="2"/>
    </row>
    <row r="15" spans="1:36" ht="15.75" customHeight="1">
      <c r="A15" s="154" t="s">
        <v>14</v>
      </c>
      <c r="B15" s="157" t="s">
        <v>12</v>
      </c>
      <c r="C15" s="157" t="s">
        <v>4</v>
      </c>
      <c r="D15" s="154" t="s">
        <v>18</v>
      </c>
      <c r="E15" s="158" t="s">
        <v>435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63" t="s">
        <v>436</v>
      </c>
      <c r="U15" s="164"/>
      <c r="V15" s="164"/>
      <c r="W15" s="164"/>
      <c r="X15" s="164"/>
      <c r="Y15" s="164"/>
      <c r="Z15" s="165"/>
      <c r="AA15" s="159" t="s">
        <v>6</v>
      </c>
      <c r="AB15" s="5"/>
      <c r="AC15" s="5"/>
    </row>
    <row r="16" spans="1:36" ht="26.25" customHeight="1">
      <c r="A16" s="155"/>
      <c r="B16" s="157"/>
      <c r="C16" s="157"/>
      <c r="D16" s="155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66"/>
      <c r="U16" s="167"/>
      <c r="V16" s="167"/>
      <c r="W16" s="167"/>
      <c r="X16" s="167"/>
      <c r="Y16" s="167"/>
      <c r="Z16" s="168"/>
      <c r="AA16" s="159"/>
      <c r="AB16" s="5"/>
      <c r="AC16" s="5"/>
    </row>
    <row r="17" spans="1:29" ht="30" customHeight="1">
      <c r="A17" s="155"/>
      <c r="B17" s="157"/>
      <c r="C17" s="157"/>
      <c r="D17" s="155"/>
      <c r="E17" s="158" t="s">
        <v>7</v>
      </c>
      <c r="F17" s="158"/>
      <c r="G17" s="158"/>
      <c r="H17" s="158"/>
      <c r="I17" s="158"/>
      <c r="J17" s="158"/>
      <c r="K17" s="158"/>
      <c r="L17" s="158" t="s">
        <v>8</v>
      </c>
      <c r="M17" s="158"/>
      <c r="N17" s="158"/>
      <c r="O17" s="158"/>
      <c r="P17" s="158"/>
      <c r="Q17" s="158"/>
      <c r="R17" s="158"/>
      <c r="S17" s="158"/>
      <c r="T17" s="169"/>
      <c r="U17" s="170"/>
      <c r="V17" s="170"/>
      <c r="W17" s="170"/>
      <c r="X17" s="170"/>
      <c r="Y17" s="170"/>
      <c r="Z17" s="171"/>
      <c r="AA17" s="159"/>
      <c r="AB17" s="5"/>
      <c r="AC17" s="5"/>
    </row>
    <row r="18" spans="1:29" ht="96" customHeight="1">
      <c r="A18" s="156"/>
      <c r="B18" s="157"/>
      <c r="C18" s="157"/>
      <c r="D18" s="156"/>
      <c r="E18" s="8" t="s">
        <v>2</v>
      </c>
      <c r="F18" s="8" t="s">
        <v>3</v>
      </c>
      <c r="G18" s="8" t="s">
        <v>9</v>
      </c>
      <c r="H18" s="8" t="s">
        <v>10</v>
      </c>
      <c r="I18" s="8" t="s">
        <v>5</v>
      </c>
      <c r="J18" s="8" t="s">
        <v>1</v>
      </c>
      <c r="K18" s="16" t="s">
        <v>11</v>
      </c>
      <c r="L18" s="17" t="s">
        <v>20</v>
      </c>
      <c r="M18" s="8" t="s">
        <v>2</v>
      </c>
      <c r="N18" s="8" t="s">
        <v>3</v>
      </c>
      <c r="O18" s="8" t="s">
        <v>9</v>
      </c>
      <c r="P18" s="8" t="s">
        <v>10</v>
      </c>
      <c r="Q18" s="8" t="s">
        <v>5</v>
      </c>
      <c r="R18" s="8" t="s">
        <v>1</v>
      </c>
      <c r="S18" s="16" t="s">
        <v>11</v>
      </c>
      <c r="T18" s="8" t="s">
        <v>2</v>
      </c>
      <c r="U18" s="8" t="s">
        <v>3</v>
      </c>
      <c r="V18" s="8" t="s">
        <v>9</v>
      </c>
      <c r="W18" s="8" t="s">
        <v>10</v>
      </c>
      <c r="X18" s="8" t="s">
        <v>5</v>
      </c>
      <c r="Y18" s="8" t="s">
        <v>1</v>
      </c>
      <c r="Z18" s="16" t="s">
        <v>11</v>
      </c>
      <c r="AA18" s="159"/>
      <c r="AB18" s="5"/>
      <c r="AC18" s="5"/>
    </row>
    <row r="19" spans="1:29">
      <c r="A19" s="14">
        <v>1</v>
      </c>
      <c r="B19" s="14">
        <v>2</v>
      </c>
      <c r="C19" s="14">
        <v>3</v>
      </c>
      <c r="D19" s="24">
        <f>C19+1</f>
        <v>4</v>
      </c>
      <c r="E19" s="14">
        <f t="shared" ref="E19:L19" si="0">D19+1</f>
        <v>5</v>
      </c>
      <c r="F19" s="14">
        <f t="shared" si="0"/>
        <v>6</v>
      </c>
      <c r="G19" s="14">
        <f t="shared" si="0"/>
        <v>7</v>
      </c>
      <c r="H19" s="14">
        <f t="shared" si="0"/>
        <v>8</v>
      </c>
      <c r="I19" s="14">
        <f t="shared" si="0"/>
        <v>9</v>
      </c>
      <c r="J19" s="14">
        <f t="shared" si="0"/>
        <v>10</v>
      </c>
      <c r="K19" s="14">
        <f t="shared" si="0"/>
        <v>11</v>
      </c>
      <c r="L19" s="14">
        <f t="shared" si="0"/>
        <v>12</v>
      </c>
      <c r="M19" s="14">
        <f t="shared" ref="M19:AA19" si="1">L19+1</f>
        <v>13</v>
      </c>
      <c r="N19" s="14">
        <f t="shared" si="1"/>
        <v>14</v>
      </c>
      <c r="O19" s="14">
        <f t="shared" si="1"/>
        <v>15</v>
      </c>
      <c r="P19" s="14">
        <f t="shared" si="1"/>
        <v>16</v>
      </c>
      <c r="Q19" s="14">
        <f t="shared" si="1"/>
        <v>17</v>
      </c>
      <c r="R19" s="14">
        <f t="shared" si="1"/>
        <v>18</v>
      </c>
      <c r="S19" s="14">
        <f t="shared" si="1"/>
        <v>19</v>
      </c>
      <c r="T19" s="14">
        <f t="shared" si="1"/>
        <v>20</v>
      </c>
      <c r="U19" s="14">
        <f t="shared" si="1"/>
        <v>21</v>
      </c>
      <c r="V19" s="14">
        <f t="shared" si="1"/>
        <v>22</v>
      </c>
      <c r="W19" s="14">
        <f t="shared" si="1"/>
        <v>23</v>
      </c>
      <c r="X19" s="14">
        <f t="shared" si="1"/>
        <v>24</v>
      </c>
      <c r="Y19" s="14">
        <f t="shared" si="1"/>
        <v>25</v>
      </c>
      <c r="Z19" s="14">
        <f t="shared" si="1"/>
        <v>26</v>
      </c>
      <c r="AA19" s="14">
        <f t="shared" si="1"/>
        <v>27</v>
      </c>
      <c r="AB19" s="5"/>
      <c r="AC19" s="5"/>
    </row>
    <row r="20" spans="1:29" ht="31.5">
      <c r="A20" s="31" t="s">
        <v>178</v>
      </c>
      <c r="B20" s="33" t="s">
        <v>17</v>
      </c>
      <c r="C20" s="32" t="s">
        <v>24</v>
      </c>
      <c r="D20" s="27" t="str">
        <f t="shared" ref="D20" si="2">IF(NOT(SUM(D23:D28)=0),SUM(D23:D28),"нд")</f>
        <v>нд</v>
      </c>
      <c r="E20" s="98">
        <f t="shared" ref="E20" si="3">SUM(E23:E28)</f>
        <v>7.24</v>
      </c>
      <c r="F20" s="98">
        <f t="shared" ref="F20:Z20" si="4">SUM(F23:F28)</f>
        <v>0</v>
      </c>
      <c r="G20" s="98">
        <f t="shared" si="4"/>
        <v>4.4990000000000006</v>
      </c>
      <c r="H20" s="98">
        <f t="shared" si="4"/>
        <v>2.359</v>
      </c>
      <c r="I20" s="98">
        <f t="shared" si="4"/>
        <v>3.06</v>
      </c>
      <c r="J20" s="98">
        <f t="shared" si="4"/>
        <v>0</v>
      </c>
      <c r="K20" s="116">
        <f t="shared" si="4"/>
        <v>2</v>
      </c>
      <c r="L20" s="98" t="s">
        <v>25</v>
      </c>
      <c r="M20" s="98">
        <f t="shared" ref="M20" si="5">SUM(M23:M28)</f>
        <v>7.24</v>
      </c>
      <c r="N20" s="98">
        <f t="shared" si="4"/>
        <v>0</v>
      </c>
      <c r="O20" s="98">
        <f t="shared" si="4"/>
        <v>4.5979999999999999</v>
      </c>
      <c r="P20" s="98">
        <f t="shared" si="4"/>
        <v>2.6080000000000001</v>
      </c>
      <c r="Q20" s="98">
        <f t="shared" si="4"/>
        <v>1.54</v>
      </c>
      <c r="R20" s="98">
        <f t="shared" si="4"/>
        <v>0</v>
      </c>
      <c r="S20" s="116">
        <f t="shared" ref="S20" si="6">SUM(S23:S28)</f>
        <v>3</v>
      </c>
      <c r="T20" s="98">
        <f t="shared" si="4"/>
        <v>0</v>
      </c>
      <c r="U20" s="98">
        <f t="shared" si="4"/>
        <v>0</v>
      </c>
      <c r="V20" s="98">
        <f t="shared" si="4"/>
        <v>9.8999999999999755E-2</v>
      </c>
      <c r="W20" s="98">
        <f t="shared" si="4"/>
        <v>0.24900000000000011</v>
      </c>
      <c r="X20" s="98">
        <f t="shared" si="4"/>
        <v>-1.52</v>
      </c>
      <c r="Y20" s="98">
        <f t="shared" si="4"/>
        <v>0</v>
      </c>
      <c r="Z20" s="116">
        <f t="shared" si="4"/>
        <v>1</v>
      </c>
      <c r="AA20" s="136" t="s">
        <v>431</v>
      </c>
      <c r="AB20" s="5"/>
      <c r="AC20" s="5"/>
    </row>
    <row r="21" spans="1:29" ht="15.75" customHeight="1">
      <c r="A21" s="34"/>
      <c r="B21" s="35" t="s">
        <v>30</v>
      </c>
      <c r="C21" s="28" t="s">
        <v>24</v>
      </c>
      <c r="D21" s="29" t="str">
        <f>IF(NOT(SUM(D33,D76,D129,D181,D187,D204)=0),SUM(D33,D76,D129,D181,D187,D204),"нд")</f>
        <v>нд</v>
      </c>
      <c r="E21" s="99">
        <f t="shared" ref="E21" si="7">SUM(E33,E76,E129,E181,E187,E204)</f>
        <v>0.84000000000000008</v>
      </c>
      <c r="F21" s="99">
        <f t="shared" ref="F21:K21" si="8">SUM(F33,F76,F129,F181,F187,F204)</f>
        <v>0</v>
      </c>
      <c r="G21" s="99">
        <f t="shared" si="8"/>
        <v>4.4990000000000006</v>
      </c>
      <c r="H21" s="99">
        <f t="shared" si="8"/>
        <v>2.359</v>
      </c>
      <c r="I21" s="99">
        <f t="shared" si="8"/>
        <v>1.56</v>
      </c>
      <c r="J21" s="99">
        <f t="shared" si="8"/>
        <v>0</v>
      </c>
      <c r="K21" s="117">
        <f t="shared" si="8"/>
        <v>1</v>
      </c>
      <c r="L21" s="99" t="s">
        <v>25</v>
      </c>
      <c r="M21" s="99">
        <f t="shared" ref="M21" si="9">SUM(M33,M76,M129,M181,M187,M204)</f>
        <v>0.84000000000000008</v>
      </c>
      <c r="N21" s="99">
        <f t="shared" ref="N21:Z21" si="10">SUM(N33,N76,N129,N181,N187,N204)</f>
        <v>0</v>
      </c>
      <c r="O21" s="99">
        <f t="shared" si="10"/>
        <v>4.5979999999999999</v>
      </c>
      <c r="P21" s="99">
        <f t="shared" si="10"/>
        <v>2.6080000000000001</v>
      </c>
      <c r="Q21" s="99">
        <f t="shared" si="10"/>
        <v>1.54</v>
      </c>
      <c r="R21" s="99">
        <f t="shared" si="10"/>
        <v>0</v>
      </c>
      <c r="S21" s="117">
        <f t="shared" si="10"/>
        <v>2</v>
      </c>
      <c r="T21" s="99">
        <f t="shared" si="10"/>
        <v>0</v>
      </c>
      <c r="U21" s="99">
        <f t="shared" si="10"/>
        <v>0</v>
      </c>
      <c r="V21" s="99">
        <f t="shared" si="10"/>
        <v>9.8999999999999755E-2</v>
      </c>
      <c r="W21" s="99">
        <f t="shared" si="10"/>
        <v>0.24900000000000011</v>
      </c>
      <c r="X21" s="99">
        <f t="shared" si="10"/>
        <v>-2.0000000000000018E-2</v>
      </c>
      <c r="Y21" s="99">
        <f t="shared" si="10"/>
        <v>0</v>
      </c>
      <c r="Z21" s="117">
        <f t="shared" si="10"/>
        <v>1</v>
      </c>
      <c r="AA21" s="137" t="s">
        <v>431</v>
      </c>
      <c r="AB21" s="5"/>
      <c r="AC21" s="5"/>
    </row>
    <row r="22" spans="1:29" ht="31.5">
      <c r="A22" s="42"/>
      <c r="B22" s="47" t="s">
        <v>75</v>
      </c>
      <c r="C22" s="44" t="s">
        <v>24</v>
      </c>
      <c r="D22" s="30" t="str">
        <f>IF(NOT(SUM(D35,D39,D69,D88,D176,D198,D210)=0),SUM(D35,D39,D69,D88,D176,D198,D210),"нд")</f>
        <v>нд</v>
      </c>
      <c r="E22" s="100">
        <f t="shared" ref="E22" si="11">SUM(E35,E39,E69,E88,E176,E198,E210)</f>
        <v>6.4</v>
      </c>
      <c r="F22" s="100">
        <f t="shared" ref="F22:K22" si="12">SUM(F35,F39,F69,F88,F176,F198,F210)</f>
        <v>0</v>
      </c>
      <c r="G22" s="100">
        <f t="shared" si="12"/>
        <v>0</v>
      </c>
      <c r="H22" s="100">
        <f t="shared" si="12"/>
        <v>0</v>
      </c>
      <c r="I22" s="100">
        <f t="shared" si="12"/>
        <v>1.5</v>
      </c>
      <c r="J22" s="100">
        <f t="shared" si="12"/>
        <v>0</v>
      </c>
      <c r="K22" s="118">
        <f t="shared" si="12"/>
        <v>1</v>
      </c>
      <c r="L22" s="100" t="s">
        <v>25</v>
      </c>
      <c r="M22" s="100">
        <f t="shared" ref="M22" si="13">SUM(M35,M39,M69,M88,M176,M198,M210)</f>
        <v>6.4</v>
      </c>
      <c r="N22" s="100">
        <f t="shared" ref="N22:Z22" si="14">SUM(N35,N39,N69,N88,N176,N198,N210)</f>
        <v>0</v>
      </c>
      <c r="O22" s="100">
        <f t="shared" si="14"/>
        <v>0</v>
      </c>
      <c r="P22" s="100">
        <f t="shared" si="14"/>
        <v>0</v>
      </c>
      <c r="Q22" s="100">
        <f t="shared" si="14"/>
        <v>0</v>
      </c>
      <c r="R22" s="100">
        <f t="shared" si="14"/>
        <v>0</v>
      </c>
      <c r="S22" s="118">
        <f t="shared" si="14"/>
        <v>1</v>
      </c>
      <c r="T22" s="100">
        <f t="shared" si="14"/>
        <v>0</v>
      </c>
      <c r="U22" s="100">
        <f t="shared" si="14"/>
        <v>0</v>
      </c>
      <c r="V22" s="100">
        <f t="shared" si="14"/>
        <v>0</v>
      </c>
      <c r="W22" s="100">
        <f t="shared" si="14"/>
        <v>0</v>
      </c>
      <c r="X22" s="100">
        <f t="shared" si="14"/>
        <v>-1.5</v>
      </c>
      <c r="Y22" s="100">
        <f t="shared" si="14"/>
        <v>0</v>
      </c>
      <c r="Z22" s="118">
        <f t="shared" si="14"/>
        <v>0</v>
      </c>
      <c r="AA22" s="138" t="s">
        <v>431</v>
      </c>
      <c r="AB22" s="5"/>
      <c r="AC22" s="5"/>
    </row>
    <row r="23" spans="1:29" ht="31.5">
      <c r="A23" s="31" t="s">
        <v>179</v>
      </c>
      <c r="B23" s="33" t="s">
        <v>180</v>
      </c>
      <c r="C23" s="32" t="s">
        <v>24</v>
      </c>
      <c r="D23" s="27" t="str">
        <f t="shared" ref="D23:Z23" si="15">D30</f>
        <v>нд</v>
      </c>
      <c r="E23" s="98">
        <f t="shared" si="15"/>
        <v>0</v>
      </c>
      <c r="F23" s="98">
        <f t="shared" si="15"/>
        <v>0</v>
      </c>
      <c r="G23" s="98">
        <f t="shared" si="15"/>
        <v>0</v>
      </c>
      <c r="H23" s="98">
        <f t="shared" si="15"/>
        <v>0</v>
      </c>
      <c r="I23" s="98">
        <f t="shared" si="15"/>
        <v>0</v>
      </c>
      <c r="J23" s="98">
        <f t="shared" si="15"/>
        <v>0</v>
      </c>
      <c r="K23" s="116">
        <f t="shared" si="15"/>
        <v>0</v>
      </c>
      <c r="L23" s="98" t="s">
        <v>25</v>
      </c>
      <c r="M23" s="98">
        <f t="shared" ref="M23" si="16">M30</f>
        <v>0</v>
      </c>
      <c r="N23" s="98">
        <f t="shared" si="15"/>
        <v>0</v>
      </c>
      <c r="O23" s="98">
        <f t="shared" si="15"/>
        <v>0</v>
      </c>
      <c r="P23" s="98">
        <f t="shared" si="15"/>
        <v>0</v>
      </c>
      <c r="Q23" s="98">
        <f t="shared" si="15"/>
        <v>0</v>
      </c>
      <c r="R23" s="98">
        <f t="shared" si="15"/>
        <v>0</v>
      </c>
      <c r="S23" s="116">
        <f t="shared" ref="S23" si="17">S30</f>
        <v>0</v>
      </c>
      <c r="T23" s="98">
        <f t="shared" si="15"/>
        <v>0</v>
      </c>
      <c r="U23" s="98">
        <f t="shared" si="15"/>
        <v>0</v>
      </c>
      <c r="V23" s="98">
        <f t="shared" si="15"/>
        <v>0</v>
      </c>
      <c r="W23" s="98">
        <f t="shared" si="15"/>
        <v>0</v>
      </c>
      <c r="X23" s="98">
        <f t="shared" si="15"/>
        <v>0</v>
      </c>
      <c r="Y23" s="98">
        <f t="shared" si="15"/>
        <v>0</v>
      </c>
      <c r="Z23" s="116">
        <f t="shared" si="15"/>
        <v>0</v>
      </c>
      <c r="AA23" s="136" t="str">
        <f>AA30</f>
        <v>х</v>
      </c>
    </row>
    <row r="24" spans="1:29" ht="47.25">
      <c r="A24" s="31" t="s">
        <v>181</v>
      </c>
      <c r="B24" s="33" t="s">
        <v>182</v>
      </c>
      <c r="C24" s="32" t="s">
        <v>24</v>
      </c>
      <c r="D24" s="27" t="str">
        <f t="shared" ref="D24:Z24" si="18">D71</f>
        <v>нд</v>
      </c>
      <c r="E24" s="98">
        <f t="shared" si="18"/>
        <v>7.24</v>
      </c>
      <c r="F24" s="98">
        <f t="shared" si="18"/>
        <v>0</v>
      </c>
      <c r="G24" s="98">
        <f t="shared" si="18"/>
        <v>4.4990000000000006</v>
      </c>
      <c r="H24" s="98">
        <f t="shared" si="18"/>
        <v>0</v>
      </c>
      <c r="I24" s="98">
        <f t="shared" si="18"/>
        <v>1.5</v>
      </c>
      <c r="J24" s="98">
        <f t="shared" si="18"/>
        <v>0</v>
      </c>
      <c r="K24" s="116">
        <f t="shared" si="18"/>
        <v>0</v>
      </c>
      <c r="L24" s="98" t="s">
        <v>25</v>
      </c>
      <c r="M24" s="98">
        <f t="shared" ref="M24" si="19">M71</f>
        <v>7.24</v>
      </c>
      <c r="N24" s="98">
        <f t="shared" si="18"/>
        <v>0</v>
      </c>
      <c r="O24" s="98">
        <f t="shared" si="18"/>
        <v>4.5979999999999999</v>
      </c>
      <c r="P24" s="98">
        <f t="shared" si="18"/>
        <v>0</v>
      </c>
      <c r="Q24" s="98">
        <f t="shared" si="18"/>
        <v>1.2</v>
      </c>
      <c r="R24" s="98">
        <f t="shared" si="18"/>
        <v>0</v>
      </c>
      <c r="S24" s="116">
        <f t="shared" ref="S24" si="20">S71</f>
        <v>0</v>
      </c>
      <c r="T24" s="98">
        <f t="shared" si="18"/>
        <v>0</v>
      </c>
      <c r="U24" s="98">
        <f t="shared" si="18"/>
        <v>0</v>
      </c>
      <c r="V24" s="98">
        <f t="shared" si="18"/>
        <v>9.8999999999999755E-2</v>
      </c>
      <c r="W24" s="98">
        <f t="shared" si="18"/>
        <v>0</v>
      </c>
      <c r="X24" s="98">
        <f t="shared" si="18"/>
        <v>-0.30000000000000004</v>
      </c>
      <c r="Y24" s="98">
        <f t="shared" si="18"/>
        <v>0</v>
      </c>
      <c r="Z24" s="116">
        <f t="shared" si="18"/>
        <v>0</v>
      </c>
      <c r="AA24" s="136" t="str">
        <f>AA71</f>
        <v>х</v>
      </c>
    </row>
    <row r="25" spans="1:29" ht="78.75" customHeight="1">
      <c r="A25" s="31" t="s">
        <v>183</v>
      </c>
      <c r="B25" s="33" t="s">
        <v>184</v>
      </c>
      <c r="C25" s="32" t="s">
        <v>24</v>
      </c>
      <c r="D25" s="27" t="str">
        <f t="shared" ref="D25:Z25" si="21">D170</f>
        <v>нд</v>
      </c>
      <c r="E25" s="98">
        <f t="shared" si="21"/>
        <v>0</v>
      </c>
      <c r="F25" s="98">
        <f t="shared" si="21"/>
        <v>0</v>
      </c>
      <c r="G25" s="98">
        <f t="shared" si="21"/>
        <v>0</v>
      </c>
      <c r="H25" s="98">
        <f t="shared" si="21"/>
        <v>0</v>
      </c>
      <c r="I25" s="98">
        <f t="shared" si="21"/>
        <v>0</v>
      </c>
      <c r="J25" s="98">
        <f t="shared" si="21"/>
        <v>0</v>
      </c>
      <c r="K25" s="116">
        <f t="shared" si="21"/>
        <v>0</v>
      </c>
      <c r="L25" s="98" t="s">
        <v>25</v>
      </c>
      <c r="M25" s="98">
        <f t="shared" ref="M25" si="22">M170</f>
        <v>0</v>
      </c>
      <c r="N25" s="98">
        <f t="shared" si="21"/>
        <v>0</v>
      </c>
      <c r="O25" s="98">
        <f t="shared" si="21"/>
        <v>0</v>
      </c>
      <c r="P25" s="98">
        <f t="shared" si="21"/>
        <v>0</v>
      </c>
      <c r="Q25" s="98">
        <f t="shared" si="21"/>
        <v>0</v>
      </c>
      <c r="R25" s="98">
        <f t="shared" si="21"/>
        <v>0</v>
      </c>
      <c r="S25" s="116">
        <f t="shared" ref="S25" si="23">S170</f>
        <v>0</v>
      </c>
      <c r="T25" s="98">
        <f t="shared" si="21"/>
        <v>0</v>
      </c>
      <c r="U25" s="98">
        <f t="shared" si="21"/>
        <v>0</v>
      </c>
      <c r="V25" s="98">
        <f t="shared" si="21"/>
        <v>0</v>
      </c>
      <c r="W25" s="98">
        <f t="shared" si="21"/>
        <v>0</v>
      </c>
      <c r="X25" s="98">
        <f t="shared" si="21"/>
        <v>0</v>
      </c>
      <c r="Y25" s="98">
        <f t="shared" si="21"/>
        <v>0</v>
      </c>
      <c r="Z25" s="116">
        <f t="shared" si="21"/>
        <v>0</v>
      </c>
      <c r="AA25" s="136" t="str">
        <f>AA170</f>
        <v>х</v>
      </c>
    </row>
    <row r="26" spans="1:29" ht="47.25">
      <c r="A26" s="31" t="s">
        <v>185</v>
      </c>
      <c r="B26" s="33" t="s">
        <v>186</v>
      </c>
      <c r="C26" s="32" t="s">
        <v>24</v>
      </c>
      <c r="D26" s="27" t="str">
        <f t="shared" ref="D26:Z26" si="24">D175</f>
        <v>нд</v>
      </c>
      <c r="E26" s="98">
        <f t="shared" si="24"/>
        <v>0</v>
      </c>
      <c r="F26" s="98">
        <f t="shared" si="24"/>
        <v>0</v>
      </c>
      <c r="G26" s="98">
        <f t="shared" si="24"/>
        <v>0</v>
      </c>
      <c r="H26" s="98">
        <f t="shared" si="24"/>
        <v>2.359</v>
      </c>
      <c r="I26" s="98">
        <f t="shared" si="24"/>
        <v>1.56</v>
      </c>
      <c r="J26" s="98">
        <f t="shared" si="24"/>
        <v>0</v>
      </c>
      <c r="K26" s="116">
        <f t="shared" si="24"/>
        <v>0</v>
      </c>
      <c r="L26" s="98" t="s">
        <v>25</v>
      </c>
      <c r="M26" s="98">
        <f t="shared" ref="M26" si="25">M175</f>
        <v>0</v>
      </c>
      <c r="N26" s="98">
        <f t="shared" si="24"/>
        <v>0</v>
      </c>
      <c r="O26" s="98">
        <f t="shared" si="24"/>
        <v>0</v>
      </c>
      <c r="P26" s="98">
        <f t="shared" si="24"/>
        <v>2.6080000000000001</v>
      </c>
      <c r="Q26" s="98">
        <f t="shared" si="24"/>
        <v>0.34</v>
      </c>
      <c r="R26" s="98">
        <f t="shared" si="24"/>
        <v>0</v>
      </c>
      <c r="S26" s="116">
        <f t="shared" ref="S26" si="26">S175</f>
        <v>2</v>
      </c>
      <c r="T26" s="98">
        <f t="shared" si="24"/>
        <v>0</v>
      </c>
      <c r="U26" s="98">
        <f t="shared" si="24"/>
        <v>0</v>
      </c>
      <c r="V26" s="98">
        <f t="shared" si="24"/>
        <v>0</v>
      </c>
      <c r="W26" s="98">
        <f t="shared" si="24"/>
        <v>0.24900000000000011</v>
      </c>
      <c r="X26" s="98">
        <f t="shared" si="24"/>
        <v>-1.22</v>
      </c>
      <c r="Y26" s="98">
        <f t="shared" si="24"/>
        <v>0</v>
      </c>
      <c r="Z26" s="116">
        <f t="shared" si="24"/>
        <v>2</v>
      </c>
      <c r="AA26" s="136" t="str">
        <f>AA175</f>
        <v>х</v>
      </c>
    </row>
    <row r="27" spans="1:29" ht="47.25">
      <c r="A27" s="31" t="s">
        <v>187</v>
      </c>
      <c r="B27" s="33" t="s">
        <v>188</v>
      </c>
      <c r="C27" s="32" t="s">
        <v>24</v>
      </c>
      <c r="D27" s="27" t="str">
        <f t="shared" ref="D27:Z27" si="27">D183</f>
        <v>нд</v>
      </c>
      <c r="E27" s="98">
        <f t="shared" si="27"/>
        <v>0</v>
      </c>
      <c r="F27" s="98">
        <f t="shared" si="27"/>
        <v>0</v>
      </c>
      <c r="G27" s="98">
        <f t="shared" si="27"/>
        <v>0</v>
      </c>
      <c r="H27" s="98">
        <f t="shared" si="27"/>
        <v>0</v>
      </c>
      <c r="I27" s="98">
        <f t="shared" si="27"/>
        <v>0</v>
      </c>
      <c r="J27" s="98">
        <f t="shared" si="27"/>
        <v>0</v>
      </c>
      <c r="K27" s="116">
        <f t="shared" si="27"/>
        <v>0</v>
      </c>
      <c r="L27" s="98" t="s">
        <v>25</v>
      </c>
      <c r="M27" s="98">
        <f t="shared" ref="M27" si="28">M183</f>
        <v>0</v>
      </c>
      <c r="N27" s="98">
        <f t="shared" si="27"/>
        <v>0</v>
      </c>
      <c r="O27" s="98">
        <f t="shared" si="27"/>
        <v>0</v>
      </c>
      <c r="P27" s="98">
        <f t="shared" si="27"/>
        <v>0</v>
      </c>
      <c r="Q27" s="98">
        <f t="shared" si="27"/>
        <v>0</v>
      </c>
      <c r="R27" s="98">
        <f t="shared" si="27"/>
        <v>0</v>
      </c>
      <c r="S27" s="116">
        <f t="shared" ref="S27" si="29">S183</f>
        <v>0</v>
      </c>
      <c r="T27" s="98">
        <f t="shared" si="27"/>
        <v>0</v>
      </c>
      <c r="U27" s="98">
        <f t="shared" si="27"/>
        <v>0</v>
      </c>
      <c r="V27" s="98">
        <f t="shared" si="27"/>
        <v>0</v>
      </c>
      <c r="W27" s="98">
        <f t="shared" si="27"/>
        <v>0</v>
      </c>
      <c r="X27" s="98">
        <f t="shared" si="27"/>
        <v>0</v>
      </c>
      <c r="Y27" s="98">
        <f t="shared" si="27"/>
        <v>0</v>
      </c>
      <c r="Z27" s="116">
        <f t="shared" si="27"/>
        <v>0</v>
      </c>
      <c r="AA27" s="136" t="str">
        <f>AA183</f>
        <v>х</v>
      </c>
    </row>
    <row r="28" spans="1:29" ht="31.5">
      <c r="A28" s="31" t="s">
        <v>189</v>
      </c>
      <c r="B28" s="33" t="s">
        <v>190</v>
      </c>
      <c r="C28" s="32" t="s">
        <v>24</v>
      </c>
      <c r="D28" s="27" t="str">
        <f t="shared" ref="D28:Z28" si="30">D185</f>
        <v>нд</v>
      </c>
      <c r="E28" s="98">
        <f t="shared" si="30"/>
        <v>0</v>
      </c>
      <c r="F28" s="98">
        <f t="shared" si="30"/>
        <v>0</v>
      </c>
      <c r="G28" s="98">
        <f t="shared" si="30"/>
        <v>0</v>
      </c>
      <c r="H28" s="98">
        <f t="shared" si="30"/>
        <v>0</v>
      </c>
      <c r="I28" s="98">
        <f t="shared" si="30"/>
        <v>0</v>
      </c>
      <c r="J28" s="98">
        <f t="shared" si="30"/>
        <v>0</v>
      </c>
      <c r="K28" s="116">
        <f t="shared" si="30"/>
        <v>2</v>
      </c>
      <c r="L28" s="98" t="s">
        <v>25</v>
      </c>
      <c r="M28" s="98">
        <f t="shared" ref="M28" si="31">M185</f>
        <v>0</v>
      </c>
      <c r="N28" s="98">
        <f t="shared" si="30"/>
        <v>0</v>
      </c>
      <c r="O28" s="98">
        <f t="shared" si="30"/>
        <v>0</v>
      </c>
      <c r="P28" s="98">
        <f t="shared" si="30"/>
        <v>0</v>
      </c>
      <c r="Q28" s="98">
        <f t="shared" si="30"/>
        <v>0</v>
      </c>
      <c r="R28" s="98">
        <f t="shared" si="30"/>
        <v>0</v>
      </c>
      <c r="S28" s="116">
        <f t="shared" ref="S28" si="32">S185</f>
        <v>1</v>
      </c>
      <c r="T28" s="98">
        <f t="shared" si="30"/>
        <v>0</v>
      </c>
      <c r="U28" s="98">
        <f t="shared" si="30"/>
        <v>0</v>
      </c>
      <c r="V28" s="98">
        <f t="shared" si="30"/>
        <v>0</v>
      </c>
      <c r="W28" s="98">
        <f t="shared" si="30"/>
        <v>0</v>
      </c>
      <c r="X28" s="98">
        <f t="shared" si="30"/>
        <v>0</v>
      </c>
      <c r="Y28" s="98">
        <f t="shared" si="30"/>
        <v>0</v>
      </c>
      <c r="Z28" s="116">
        <f t="shared" si="30"/>
        <v>-1</v>
      </c>
      <c r="AA28" s="136" t="str">
        <f>AA185</f>
        <v>х</v>
      </c>
    </row>
    <row r="29" spans="1:29">
      <c r="A29" s="50" t="s">
        <v>191</v>
      </c>
      <c r="B29" s="51" t="s">
        <v>192</v>
      </c>
      <c r="C29" s="52" t="s">
        <v>24</v>
      </c>
      <c r="D29" s="84" t="str">
        <f>D20</f>
        <v>нд</v>
      </c>
      <c r="E29" s="101">
        <f t="shared" ref="E29" si="33">E20</f>
        <v>7.24</v>
      </c>
      <c r="F29" s="101">
        <f t="shared" ref="F29:Z29" si="34">F20</f>
        <v>0</v>
      </c>
      <c r="G29" s="101">
        <f t="shared" si="34"/>
        <v>4.4990000000000006</v>
      </c>
      <c r="H29" s="101">
        <f t="shared" si="34"/>
        <v>2.359</v>
      </c>
      <c r="I29" s="101">
        <f t="shared" si="34"/>
        <v>3.06</v>
      </c>
      <c r="J29" s="101">
        <f t="shared" si="34"/>
        <v>0</v>
      </c>
      <c r="K29" s="119">
        <f t="shared" si="34"/>
        <v>2</v>
      </c>
      <c r="L29" s="101" t="s">
        <v>25</v>
      </c>
      <c r="M29" s="101">
        <f t="shared" ref="M29" si="35">M20</f>
        <v>7.24</v>
      </c>
      <c r="N29" s="101">
        <f t="shared" si="34"/>
        <v>0</v>
      </c>
      <c r="O29" s="101">
        <f t="shared" si="34"/>
        <v>4.5979999999999999</v>
      </c>
      <c r="P29" s="101">
        <f t="shared" si="34"/>
        <v>2.6080000000000001</v>
      </c>
      <c r="Q29" s="101">
        <f t="shared" si="34"/>
        <v>1.54</v>
      </c>
      <c r="R29" s="101">
        <f t="shared" si="34"/>
        <v>0</v>
      </c>
      <c r="S29" s="119">
        <f t="shared" ref="S29" si="36">S20</f>
        <v>3</v>
      </c>
      <c r="T29" s="101">
        <f t="shared" si="34"/>
        <v>0</v>
      </c>
      <c r="U29" s="101">
        <f t="shared" si="34"/>
        <v>0</v>
      </c>
      <c r="V29" s="101">
        <f t="shared" si="34"/>
        <v>9.8999999999999755E-2</v>
      </c>
      <c r="W29" s="101">
        <f t="shared" si="34"/>
        <v>0.24900000000000011</v>
      </c>
      <c r="X29" s="101">
        <f t="shared" si="34"/>
        <v>-1.52</v>
      </c>
      <c r="Y29" s="101">
        <f t="shared" si="34"/>
        <v>0</v>
      </c>
      <c r="Z29" s="119">
        <f t="shared" si="34"/>
        <v>1</v>
      </c>
      <c r="AA29" s="139" t="s">
        <v>431</v>
      </c>
    </row>
    <row r="30" spans="1:29" ht="31.5">
      <c r="A30" s="53" t="s">
        <v>26</v>
      </c>
      <c r="B30" s="54" t="s">
        <v>193</v>
      </c>
      <c r="C30" s="55" t="s">
        <v>24</v>
      </c>
      <c r="D30" s="85" t="str">
        <f t="shared" ref="D30" si="37">IF(NOT(SUM(D31,D45,D50,D65)=0),SUM(D31,D45,D50,D65),"нд")</f>
        <v>нд</v>
      </c>
      <c r="E30" s="102">
        <f t="shared" ref="E30" si="38">SUM(E31,E45,E50,E65)</f>
        <v>0</v>
      </c>
      <c r="F30" s="102">
        <f t="shared" ref="F30:Z30" si="39">F31+F45+F50+F65</f>
        <v>0</v>
      </c>
      <c r="G30" s="102">
        <f t="shared" si="39"/>
        <v>0</v>
      </c>
      <c r="H30" s="102">
        <f t="shared" si="39"/>
        <v>0</v>
      </c>
      <c r="I30" s="102">
        <f t="shared" si="39"/>
        <v>0</v>
      </c>
      <c r="J30" s="102">
        <f t="shared" si="39"/>
        <v>0</v>
      </c>
      <c r="K30" s="120">
        <f t="shared" si="39"/>
        <v>0</v>
      </c>
      <c r="L30" s="102" t="s">
        <v>25</v>
      </c>
      <c r="M30" s="102">
        <f t="shared" ref="M30" si="40">SUM(M31,M45,M50,M65)</f>
        <v>0</v>
      </c>
      <c r="N30" s="102">
        <f t="shared" si="39"/>
        <v>0</v>
      </c>
      <c r="O30" s="102">
        <f t="shared" si="39"/>
        <v>0</v>
      </c>
      <c r="P30" s="102">
        <f t="shared" si="39"/>
        <v>0</v>
      </c>
      <c r="Q30" s="102">
        <f t="shared" si="39"/>
        <v>0</v>
      </c>
      <c r="R30" s="102">
        <f t="shared" si="39"/>
        <v>0</v>
      </c>
      <c r="S30" s="120">
        <f t="shared" ref="S30" si="41">S31+S45+S50+S65</f>
        <v>0</v>
      </c>
      <c r="T30" s="102">
        <f t="shared" si="39"/>
        <v>0</v>
      </c>
      <c r="U30" s="102">
        <f t="shared" si="39"/>
        <v>0</v>
      </c>
      <c r="V30" s="102">
        <f t="shared" si="39"/>
        <v>0</v>
      </c>
      <c r="W30" s="102">
        <f t="shared" si="39"/>
        <v>0</v>
      </c>
      <c r="X30" s="102">
        <f t="shared" si="39"/>
        <v>0</v>
      </c>
      <c r="Y30" s="102">
        <f t="shared" si="39"/>
        <v>0</v>
      </c>
      <c r="Z30" s="120">
        <f t="shared" si="39"/>
        <v>0</v>
      </c>
      <c r="AA30" s="140" t="s">
        <v>431</v>
      </c>
    </row>
    <row r="31" spans="1:29" ht="47.25">
      <c r="A31" s="56" t="s">
        <v>27</v>
      </c>
      <c r="B31" s="57" t="s">
        <v>194</v>
      </c>
      <c r="C31" s="58" t="s">
        <v>24</v>
      </c>
      <c r="D31" s="86" t="str">
        <f t="shared" ref="D31" si="42">IF(NOT(SUM(D32,D38,D43)=0),SUM(D32,D38,D43),"нд")</f>
        <v>нд</v>
      </c>
      <c r="E31" s="103">
        <f t="shared" ref="E31" si="43">SUM(E32,E38,E43)</f>
        <v>0</v>
      </c>
      <c r="F31" s="103">
        <f t="shared" ref="F31:Z31" si="44">F32+F38+F43</f>
        <v>0</v>
      </c>
      <c r="G31" s="103">
        <f t="shared" si="44"/>
        <v>0</v>
      </c>
      <c r="H31" s="103">
        <f t="shared" si="44"/>
        <v>0</v>
      </c>
      <c r="I31" s="103">
        <f t="shared" si="44"/>
        <v>0</v>
      </c>
      <c r="J31" s="103">
        <f t="shared" si="44"/>
        <v>0</v>
      </c>
      <c r="K31" s="121">
        <f t="shared" si="44"/>
        <v>0</v>
      </c>
      <c r="L31" s="103" t="s">
        <v>25</v>
      </c>
      <c r="M31" s="103">
        <f t="shared" ref="M31" si="45">SUM(M32,M38,M43)</f>
        <v>0</v>
      </c>
      <c r="N31" s="103">
        <f t="shared" si="44"/>
        <v>0</v>
      </c>
      <c r="O31" s="103">
        <f t="shared" si="44"/>
        <v>0</v>
      </c>
      <c r="P31" s="103">
        <f t="shared" si="44"/>
        <v>0</v>
      </c>
      <c r="Q31" s="103">
        <f t="shared" si="44"/>
        <v>0</v>
      </c>
      <c r="R31" s="103">
        <f t="shared" si="44"/>
        <v>0</v>
      </c>
      <c r="S31" s="121">
        <f t="shared" ref="S31" si="46">S32+S38+S43</f>
        <v>0</v>
      </c>
      <c r="T31" s="103">
        <f t="shared" si="44"/>
        <v>0</v>
      </c>
      <c r="U31" s="103">
        <f t="shared" si="44"/>
        <v>0</v>
      </c>
      <c r="V31" s="103">
        <f t="shared" si="44"/>
        <v>0</v>
      </c>
      <c r="W31" s="103">
        <f t="shared" si="44"/>
        <v>0</v>
      </c>
      <c r="X31" s="103">
        <f t="shared" si="44"/>
        <v>0</v>
      </c>
      <c r="Y31" s="103">
        <f t="shared" si="44"/>
        <v>0</v>
      </c>
      <c r="Z31" s="121">
        <f t="shared" si="44"/>
        <v>0</v>
      </c>
      <c r="AA31" s="141" t="s">
        <v>431</v>
      </c>
    </row>
    <row r="32" spans="1:29" ht="78.75">
      <c r="A32" s="59" t="s">
        <v>28</v>
      </c>
      <c r="B32" s="60" t="s">
        <v>195</v>
      </c>
      <c r="C32" s="61" t="s">
        <v>24</v>
      </c>
      <c r="D32" s="61" t="str">
        <f t="shared" ref="D32" si="47">IF(NOT(SUM(D33,D35)=0),SUM(D33,D35),"нд")</f>
        <v>нд</v>
      </c>
      <c r="E32" s="104">
        <f t="shared" ref="E32" si="48">SUM(E33,E35)</f>
        <v>0</v>
      </c>
      <c r="F32" s="104">
        <f t="shared" ref="F32:Z32" si="49">F33+F35</f>
        <v>0</v>
      </c>
      <c r="G32" s="104">
        <f t="shared" si="49"/>
        <v>0</v>
      </c>
      <c r="H32" s="104">
        <f t="shared" si="49"/>
        <v>0</v>
      </c>
      <c r="I32" s="104">
        <f t="shared" si="49"/>
        <v>0</v>
      </c>
      <c r="J32" s="104">
        <f t="shared" si="49"/>
        <v>0</v>
      </c>
      <c r="K32" s="122">
        <f t="shared" si="49"/>
        <v>0</v>
      </c>
      <c r="L32" s="104" t="s">
        <v>25</v>
      </c>
      <c r="M32" s="104">
        <f t="shared" ref="M32" si="50">SUM(M33,M35)</f>
        <v>0</v>
      </c>
      <c r="N32" s="104">
        <f t="shared" si="49"/>
        <v>0</v>
      </c>
      <c r="O32" s="104">
        <f t="shared" si="49"/>
        <v>0</v>
      </c>
      <c r="P32" s="104">
        <f t="shared" si="49"/>
        <v>0</v>
      </c>
      <c r="Q32" s="104">
        <f t="shared" si="49"/>
        <v>0</v>
      </c>
      <c r="R32" s="104">
        <f t="shared" si="49"/>
        <v>0</v>
      </c>
      <c r="S32" s="122">
        <f t="shared" ref="S32" si="51">S33+S35</f>
        <v>0</v>
      </c>
      <c r="T32" s="104">
        <f t="shared" si="49"/>
        <v>0</v>
      </c>
      <c r="U32" s="104">
        <f t="shared" si="49"/>
        <v>0</v>
      </c>
      <c r="V32" s="104">
        <f t="shared" si="49"/>
        <v>0</v>
      </c>
      <c r="W32" s="104">
        <f t="shared" si="49"/>
        <v>0</v>
      </c>
      <c r="X32" s="104">
        <f t="shared" si="49"/>
        <v>0</v>
      </c>
      <c r="Y32" s="104">
        <f t="shared" si="49"/>
        <v>0</v>
      </c>
      <c r="Z32" s="122">
        <f t="shared" si="49"/>
        <v>0</v>
      </c>
      <c r="AA32" s="142" t="s">
        <v>431</v>
      </c>
    </row>
    <row r="33" spans="1:27" ht="15.75" customHeight="1">
      <c r="A33" s="34" t="s">
        <v>29</v>
      </c>
      <c r="B33" s="35" t="s">
        <v>30</v>
      </c>
      <c r="C33" s="28" t="s">
        <v>24</v>
      </c>
      <c r="D33" s="29" t="str">
        <f t="shared" ref="D33" si="52">IF(NOT(SUM(D34:D34)=0),SUM(D34:D34),"нд")</f>
        <v>нд</v>
      </c>
      <c r="E33" s="99">
        <f t="shared" ref="E33" si="53">SUM(E34:E34)</f>
        <v>0</v>
      </c>
      <c r="F33" s="99">
        <f t="shared" ref="F33:Z33" si="54">F34</f>
        <v>0</v>
      </c>
      <c r="G33" s="99">
        <f t="shared" si="54"/>
        <v>0</v>
      </c>
      <c r="H33" s="99">
        <f t="shared" si="54"/>
        <v>0</v>
      </c>
      <c r="I33" s="99">
        <f t="shared" si="54"/>
        <v>0</v>
      </c>
      <c r="J33" s="99">
        <f t="shared" si="54"/>
        <v>0</v>
      </c>
      <c r="K33" s="117">
        <f t="shared" si="54"/>
        <v>0</v>
      </c>
      <c r="L33" s="99" t="s">
        <v>25</v>
      </c>
      <c r="M33" s="99">
        <f t="shared" ref="M33" si="55">SUM(M34:M34)</f>
        <v>0</v>
      </c>
      <c r="N33" s="99">
        <f t="shared" si="54"/>
        <v>0</v>
      </c>
      <c r="O33" s="99">
        <f t="shared" si="54"/>
        <v>0</v>
      </c>
      <c r="P33" s="99">
        <f t="shared" si="54"/>
        <v>0</v>
      </c>
      <c r="Q33" s="99">
        <f t="shared" si="54"/>
        <v>0</v>
      </c>
      <c r="R33" s="99">
        <f t="shared" si="54"/>
        <v>0</v>
      </c>
      <c r="S33" s="117">
        <f t="shared" si="54"/>
        <v>0</v>
      </c>
      <c r="T33" s="99">
        <f t="shared" si="54"/>
        <v>0</v>
      </c>
      <c r="U33" s="99">
        <f t="shared" si="54"/>
        <v>0</v>
      </c>
      <c r="V33" s="99">
        <f t="shared" si="54"/>
        <v>0</v>
      </c>
      <c r="W33" s="99">
        <f t="shared" si="54"/>
        <v>0</v>
      </c>
      <c r="X33" s="99">
        <f t="shared" si="54"/>
        <v>0</v>
      </c>
      <c r="Y33" s="99">
        <f t="shared" si="54"/>
        <v>0</v>
      </c>
      <c r="Z33" s="117">
        <f t="shared" si="54"/>
        <v>0</v>
      </c>
      <c r="AA33" s="137" t="s">
        <v>431</v>
      </c>
    </row>
    <row r="34" spans="1:27" ht="157.5" customHeight="1">
      <c r="A34" s="62" t="s">
        <v>196</v>
      </c>
      <c r="B34" s="63" t="s">
        <v>197</v>
      </c>
      <c r="C34" s="64" t="s">
        <v>198</v>
      </c>
      <c r="D34" s="64" t="s">
        <v>25</v>
      </c>
      <c r="E34" s="131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23">
        <v>0</v>
      </c>
      <c r="L34" s="105" t="s">
        <v>25</v>
      </c>
      <c r="M34" s="131">
        <v>0</v>
      </c>
      <c r="N34" s="105">
        <v>0</v>
      </c>
      <c r="O34" s="105">
        <v>0</v>
      </c>
      <c r="P34" s="105">
        <v>0</v>
      </c>
      <c r="Q34" s="105">
        <v>0</v>
      </c>
      <c r="R34" s="105">
        <v>0</v>
      </c>
      <c r="S34" s="123">
        <v>0</v>
      </c>
      <c r="T34" s="106">
        <f>M34-E34</f>
        <v>0</v>
      </c>
      <c r="U34" s="106">
        <f t="shared" ref="U34" si="56">N34-F34</f>
        <v>0</v>
      </c>
      <c r="V34" s="106">
        <v>0</v>
      </c>
      <c r="W34" s="106">
        <f t="shared" ref="W34" si="57">P34-H34</f>
        <v>0</v>
      </c>
      <c r="X34" s="106">
        <f>Q34-I34</f>
        <v>0</v>
      </c>
      <c r="Y34" s="106">
        <f t="shared" ref="Y34" si="58">R34-J34</f>
        <v>0</v>
      </c>
      <c r="Z34" s="127">
        <f>S34-K34</f>
        <v>0</v>
      </c>
      <c r="AA34" s="143" t="s">
        <v>449</v>
      </c>
    </row>
    <row r="35" spans="1:27" ht="31.5">
      <c r="A35" s="42" t="s">
        <v>49</v>
      </c>
      <c r="B35" s="47" t="s">
        <v>75</v>
      </c>
      <c r="C35" s="44" t="s">
        <v>24</v>
      </c>
      <c r="D35" s="30" t="str">
        <f t="shared" ref="D35" si="59">IF(NOT(SUM(D36,D37)=0),SUM(D36,D37),"нд")</f>
        <v>нд</v>
      </c>
      <c r="E35" s="100">
        <f t="shared" ref="E35" si="60">SUM(E36,E37)</f>
        <v>0</v>
      </c>
      <c r="F35" s="100">
        <f t="shared" ref="F35:Z35" si="61">SUM(F36:F37)</f>
        <v>0</v>
      </c>
      <c r="G35" s="100">
        <f t="shared" si="61"/>
        <v>0</v>
      </c>
      <c r="H35" s="100">
        <f t="shared" si="61"/>
        <v>0</v>
      </c>
      <c r="I35" s="100">
        <f t="shared" si="61"/>
        <v>0</v>
      </c>
      <c r="J35" s="100">
        <f t="shared" si="61"/>
        <v>0</v>
      </c>
      <c r="K35" s="118">
        <f t="shared" si="61"/>
        <v>0</v>
      </c>
      <c r="L35" s="100" t="s">
        <v>25</v>
      </c>
      <c r="M35" s="100">
        <f t="shared" ref="M35" si="62">SUM(M36,M37)</f>
        <v>0</v>
      </c>
      <c r="N35" s="100">
        <f t="shared" si="61"/>
        <v>0</v>
      </c>
      <c r="O35" s="100">
        <f t="shared" si="61"/>
        <v>0</v>
      </c>
      <c r="P35" s="100">
        <f t="shared" si="61"/>
        <v>0</v>
      </c>
      <c r="Q35" s="100">
        <f t="shared" si="61"/>
        <v>0</v>
      </c>
      <c r="R35" s="100">
        <f t="shared" si="61"/>
        <v>0</v>
      </c>
      <c r="S35" s="118">
        <f t="shared" ref="S35" si="63">SUM(S36:S37)</f>
        <v>0</v>
      </c>
      <c r="T35" s="100">
        <f t="shared" si="61"/>
        <v>0</v>
      </c>
      <c r="U35" s="100">
        <f t="shared" si="61"/>
        <v>0</v>
      </c>
      <c r="V35" s="100">
        <f t="shared" si="61"/>
        <v>0</v>
      </c>
      <c r="W35" s="100">
        <f t="shared" si="61"/>
        <v>0</v>
      </c>
      <c r="X35" s="100">
        <f t="shared" si="61"/>
        <v>0</v>
      </c>
      <c r="Y35" s="100">
        <f t="shared" si="61"/>
        <v>0</v>
      </c>
      <c r="Z35" s="118">
        <f t="shared" si="61"/>
        <v>0</v>
      </c>
      <c r="AA35" s="138" t="s">
        <v>431</v>
      </c>
    </row>
    <row r="36" spans="1:27" ht="47.25">
      <c r="A36" s="37" t="s">
        <v>199</v>
      </c>
      <c r="B36" s="65" t="s">
        <v>168</v>
      </c>
      <c r="C36" s="66" t="s">
        <v>169</v>
      </c>
      <c r="D36" s="87" t="s">
        <v>25</v>
      </c>
      <c r="E36" s="132">
        <v>0</v>
      </c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24">
        <v>0</v>
      </c>
      <c r="L36" s="107" t="s">
        <v>25</v>
      </c>
      <c r="M36" s="132">
        <v>0</v>
      </c>
      <c r="N36" s="107">
        <v>0</v>
      </c>
      <c r="O36" s="107">
        <v>0</v>
      </c>
      <c r="P36" s="107">
        <v>0</v>
      </c>
      <c r="Q36" s="107">
        <v>0</v>
      </c>
      <c r="R36" s="107">
        <v>0</v>
      </c>
      <c r="S36" s="124">
        <v>0</v>
      </c>
      <c r="T36" s="108">
        <f t="shared" ref="T36:T37" si="64">M36-E36</f>
        <v>0</v>
      </c>
      <c r="U36" s="108">
        <f t="shared" ref="U36:U37" si="65">N36-F36</f>
        <v>0</v>
      </c>
      <c r="V36" s="108">
        <f t="shared" ref="V36:V37" si="66">O36-G36</f>
        <v>0</v>
      </c>
      <c r="W36" s="108">
        <f t="shared" ref="W36:W37" si="67">P36-H36</f>
        <v>0</v>
      </c>
      <c r="X36" s="108">
        <f t="shared" ref="X36:X37" si="68">Q36-I36</f>
        <v>0</v>
      </c>
      <c r="Y36" s="108">
        <f t="shared" ref="Y36:Y37" si="69">R36-J36</f>
        <v>0</v>
      </c>
      <c r="Z36" s="128">
        <f t="shared" ref="Z36:Z37" si="70">S36-K36</f>
        <v>0</v>
      </c>
      <c r="AA36" s="144" t="s">
        <v>449</v>
      </c>
    </row>
    <row r="37" spans="1:27" ht="110.25">
      <c r="A37" s="62" t="s">
        <v>200</v>
      </c>
      <c r="B37" s="63" t="s">
        <v>201</v>
      </c>
      <c r="C37" s="64" t="s">
        <v>202</v>
      </c>
      <c r="D37" s="64" t="s">
        <v>25</v>
      </c>
      <c r="E37" s="131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23">
        <v>0</v>
      </c>
      <c r="L37" s="105" t="s">
        <v>25</v>
      </c>
      <c r="M37" s="131">
        <v>0</v>
      </c>
      <c r="N37" s="105">
        <v>0</v>
      </c>
      <c r="O37" s="105">
        <v>0</v>
      </c>
      <c r="P37" s="105">
        <v>0</v>
      </c>
      <c r="Q37" s="105">
        <v>0</v>
      </c>
      <c r="R37" s="105">
        <v>0</v>
      </c>
      <c r="S37" s="123">
        <v>0</v>
      </c>
      <c r="T37" s="106">
        <f t="shared" si="64"/>
        <v>0</v>
      </c>
      <c r="U37" s="106">
        <f t="shared" si="65"/>
        <v>0</v>
      </c>
      <c r="V37" s="106">
        <f t="shared" si="66"/>
        <v>0</v>
      </c>
      <c r="W37" s="106">
        <f t="shared" si="67"/>
        <v>0</v>
      </c>
      <c r="X37" s="106">
        <f t="shared" si="68"/>
        <v>0</v>
      </c>
      <c r="Y37" s="106">
        <f t="shared" si="69"/>
        <v>0</v>
      </c>
      <c r="Z37" s="127">
        <f t="shared" si="70"/>
        <v>0</v>
      </c>
      <c r="AA37" s="144" t="s">
        <v>449</v>
      </c>
    </row>
    <row r="38" spans="1:27" ht="78.75">
      <c r="A38" s="59" t="s">
        <v>55</v>
      </c>
      <c r="B38" s="60" t="s">
        <v>203</v>
      </c>
      <c r="C38" s="61" t="s">
        <v>24</v>
      </c>
      <c r="D38" s="61" t="str">
        <f t="shared" ref="D38" si="71">IF(NOT(SUM(D39)=0),SUM(D39),"нд")</f>
        <v>нд</v>
      </c>
      <c r="E38" s="104">
        <f t="shared" ref="E38" si="72">SUM(E39)</f>
        <v>0</v>
      </c>
      <c r="F38" s="104">
        <f t="shared" ref="F38:Z38" si="73">F39</f>
        <v>0</v>
      </c>
      <c r="G38" s="104">
        <f t="shared" si="73"/>
        <v>0</v>
      </c>
      <c r="H38" s="104">
        <f t="shared" si="73"/>
        <v>0</v>
      </c>
      <c r="I38" s="104">
        <f t="shared" si="73"/>
        <v>0</v>
      </c>
      <c r="J38" s="104">
        <f t="shared" si="73"/>
        <v>0</v>
      </c>
      <c r="K38" s="122">
        <f t="shared" si="73"/>
        <v>0</v>
      </c>
      <c r="L38" s="104" t="s">
        <v>25</v>
      </c>
      <c r="M38" s="104">
        <f t="shared" ref="M38" si="74">SUM(M39)</f>
        <v>0</v>
      </c>
      <c r="N38" s="104">
        <f t="shared" si="73"/>
        <v>0</v>
      </c>
      <c r="O38" s="104">
        <f t="shared" si="73"/>
        <v>0</v>
      </c>
      <c r="P38" s="104">
        <f t="shared" si="73"/>
        <v>0</v>
      </c>
      <c r="Q38" s="104">
        <f t="shared" si="73"/>
        <v>0</v>
      </c>
      <c r="R38" s="104">
        <f t="shared" si="73"/>
        <v>0</v>
      </c>
      <c r="S38" s="122">
        <f t="shared" si="73"/>
        <v>0</v>
      </c>
      <c r="T38" s="104">
        <f t="shared" si="73"/>
        <v>0</v>
      </c>
      <c r="U38" s="104">
        <f t="shared" si="73"/>
        <v>0</v>
      </c>
      <c r="V38" s="104">
        <f t="shared" si="73"/>
        <v>0</v>
      </c>
      <c r="W38" s="104">
        <f t="shared" si="73"/>
        <v>0</v>
      </c>
      <c r="X38" s="104">
        <f t="shared" si="73"/>
        <v>0</v>
      </c>
      <c r="Y38" s="104">
        <f t="shared" si="73"/>
        <v>0</v>
      </c>
      <c r="Z38" s="122">
        <f t="shared" si="73"/>
        <v>0</v>
      </c>
      <c r="AA38" s="142" t="s">
        <v>431</v>
      </c>
    </row>
    <row r="39" spans="1:27" ht="31.5">
      <c r="A39" s="42" t="s">
        <v>204</v>
      </c>
      <c r="B39" s="47" t="s">
        <v>75</v>
      </c>
      <c r="C39" s="44" t="s">
        <v>24</v>
      </c>
      <c r="D39" s="30" t="str">
        <f t="shared" ref="D39" si="75">IF(NOT(SUM(D40:D42)=0),SUM(D40:D42),"нд")</f>
        <v>нд</v>
      </c>
      <c r="E39" s="100">
        <f t="shared" ref="E39" si="76">SUM(E40:E42)</f>
        <v>0</v>
      </c>
      <c r="F39" s="100">
        <f t="shared" ref="F39:Z39" si="77">SUM(F40:F42)</f>
        <v>0</v>
      </c>
      <c r="G39" s="100">
        <f t="shared" si="77"/>
        <v>0</v>
      </c>
      <c r="H39" s="100">
        <f t="shared" si="77"/>
        <v>0</v>
      </c>
      <c r="I39" s="100">
        <f t="shared" si="77"/>
        <v>0</v>
      </c>
      <c r="J39" s="100">
        <f t="shared" si="77"/>
        <v>0</v>
      </c>
      <c r="K39" s="118">
        <f t="shared" si="77"/>
        <v>0</v>
      </c>
      <c r="L39" s="100" t="s">
        <v>25</v>
      </c>
      <c r="M39" s="100">
        <f t="shared" ref="M39" si="78">SUM(M40:M42)</f>
        <v>0</v>
      </c>
      <c r="N39" s="100">
        <f t="shared" si="77"/>
        <v>0</v>
      </c>
      <c r="O39" s="100">
        <f t="shared" si="77"/>
        <v>0</v>
      </c>
      <c r="P39" s="100">
        <f t="shared" si="77"/>
        <v>0</v>
      </c>
      <c r="Q39" s="100">
        <f t="shared" si="77"/>
        <v>0</v>
      </c>
      <c r="R39" s="100">
        <f t="shared" si="77"/>
        <v>0</v>
      </c>
      <c r="S39" s="118">
        <f t="shared" ref="S39" si="79">SUM(S40:S42)</f>
        <v>0</v>
      </c>
      <c r="T39" s="100">
        <f t="shared" si="77"/>
        <v>0</v>
      </c>
      <c r="U39" s="100">
        <f t="shared" si="77"/>
        <v>0</v>
      </c>
      <c r="V39" s="100">
        <f t="shared" si="77"/>
        <v>0</v>
      </c>
      <c r="W39" s="100">
        <f t="shared" si="77"/>
        <v>0</v>
      </c>
      <c r="X39" s="100">
        <f t="shared" si="77"/>
        <v>0</v>
      </c>
      <c r="Y39" s="100">
        <f t="shared" si="77"/>
        <v>0</v>
      </c>
      <c r="Z39" s="118">
        <f t="shared" si="77"/>
        <v>0</v>
      </c>
      <c r="AA39" s="138" t="s">
        <v>431</v>
      </c>
    </row>
    <row r="40" spans="1:27" ht="47.25">
      <c r="A40" s="37" t="s">
        <v>205</v>
      </c>
      <c r="B40" s="65" t="s">
        <v>170</v>
      </c>
      <c r="C40" s="66" t="s">
        <v>171</v>
      </c>
      <c r="D40" s="87" t="s">
        <v>25</v>
      </c>
      <c r="E40" s="132">
        <v>0</v>
      </c>
      <c r="F40" s="107">
        <v>0</v>
      </c>
      <c r="G40" s="107">
        <v>0</v>
      </c>
      <c r="H40" s="107">
        <v>0</v>
      </c>
      <c r="I40" s="107">
        <v>0</v>
      </c>
      <c r="J40" s="107">
        <v>0</v>
      </c>
      <c r="K40" s="124">
        <v>0</v>
      </c>
      <c r="L40" s="107" t="s">
        <v>25</v>
      </c>
      <c r="M40" s="132">
        <v>0</v>
      </c>
      <c r="N40" s="107">
        <v>0</v>
      </c>
      <c r="O40" s="107">
        <v>0</v>
      </c>
      <c r="P40" s="107">
        <v>0</v>
      </c>
      <c r="Q40" s="107">
        <v>0</v>
      </c>
      <c r="R40" s="107">
        <v>0</v>
      </c>
      <c r="S40" s="124">
        <v>0</v>
      </c>
      <c r="T40" s="108">
        <f t="shared" ref="T40:T42" si="80">M40-E40</f>
        <v>0</v>
      </c>
      <c r="U40" s="108">
        <f t="shared" ref="U40:U42" si="81">N40-F40</f>
        <v>0</v>
      </c>
      <c r="V40" s="108">
        <f t="shared" ref="V40:V42" si="82">O40-G40</f>
        <v>0</v>
      </c>
      <c r="W40" s="108">
        <f t="shared" ref="W40:W42" si="83">P40-H40</f>
        <v>0</v>
      </c>
      <c r="X40" s="108">
        <f t="shared" ref="X40:X42" si="84">Q40-I40</f>
        <v>0</v>
      </c>
      <c r="Y40" s="108">
        <f t="shared" ref="Y40:Y42" si="85">R40-J40</f>
        <v>0</v>
      </c>
      <c r="Z40" s="128">
        <f t="shared" ref="Z40:Z42" si="86">S40-K40</f>
        <v>0</v>
      </c>
      <c r="AA40" s="144" t="s">
        <v>449</v>
      </c>
    </row>
    <row r="41" spans="1:27" ht="141.75">
      <c r="A41" s="45" t="s">
        <v>206</v>
      </c>
      <c r="B41" s="67" t="s">
        <v>207</v>
      </c>
      <c r="C41" s="68" t="s">
        <v>208</v>
      </c>
      <c r="D41" s="68" t="s">
        <v>25</v>
      </c>
      <c r="E41" s="132">
        <v>0</v>
      </c>
      <c r="F41" s="109">
        <v>0</v>
      </c>
      <c r="G41" s="109">
        <v>0</v>
      </c>
      <c r="H41" s="109">
        <v>0</v>
      </c>
      <c r="I41" s="109">
        <v>0</v>
      </c>
      <c r="J41" s="109">
        <v>0</v>
      </c>
      <c r="K41" s="125">
        <v>0</v>
      </c>
      <c r="L41" s="109" t="s">
        <v>25</v>
      </c>
      <c r="M41" s="132">
        <v>0</v>
      </c>
      <c r="N41" s="109">
        <v>0</v>
      </c>
      <c r="O41" s="109">
        <v>0</v>
      </c>
      <c r="P41" s="109">
        <v>0</v>
      </c>
      <c r="Q41" s="109">
        <v>0</v>
      </c>
      <c r="R41" s="109">
        <v>0</v>
      </c>
      <c r="S41" s="125">
        <v>0</v>
      </c>
      <c r="T41" s="110">
        <f t="shared" si="80"/>
        <v>0</v>
      </c>
      <c r="U41" s="110">
        <f t="shared" si="81"/>
        <v>0</v>
      </c>
      <c r="V41" s="110">
        <f t="shared" si="82"/>
        <v>0</v>
      </c>
      <c r="W41" s="110">
        <f t="shared" si="83"/>
        <v>0</v>
      </c>
      <c r="X41" s="110">
        <f t="shared" si="84"/>
        <v>0</v>
      </c>
      <c r="Y41" s="110">
        <f t="shared" si="85"/>
        <v>0</v>
      </c>
      <c r="Z41" s="129">
        <f t="shared" si="86"/>
        <v>0</v>
      </c>
      <c r="AA41" s="144" t="s">
        <v>449</v>
      </c>
    </row>
    <row r="42" spans="1:27" ht="78.75">
      <c r="A42" s="45" t="s">
        <v>209</v>
      </c>
      <c r="B42" s="67" t="s">
        <v>210</v>
      </c>
      <c r="C42" s="68" t="s">
        <v>211</v>
      </c>
      <c r="D42" s="68" t="s">
        <v>25</v>
      </c>
      <c r="E42" s="132">
        <v>0</v>
      </c>
      <c r="F42" s="109">
        <v>0</v>
      </c>
      <c r="G42" s="109">
        <v>0</v>
      </c>
      <c r="H42" s="109">
        <v>0</v>
      </c>
      <c r="I42" s="109">
        <v>0</v>
      </c>
      <c r="J42" s="109">
        <v>0</v>
      </c>
      <c r="K42" s="125">
        <v>0</v>
      </c>
      <c r="L42" s="109" t="s">
        <v>25</v>
      </c>
      <c r="M42" s="132">
        <v>0</v>
      </c>
      <c r="N42" s="109">
        <v>0</v>
      </c>
      <c r="O42" s="109">
        <v>0</v>
      </c>
      <c r="P42" s="109">
        <v>0</v>
      </c>
      <c r="Q42" s="109">
        <v>0</v>
      </c>
      <c r="R42" s="109">
        <v>0</v>
      </c>
      <c r="S42" s="125">
        <v>0</v>
      </c>
      <c r="T42" s="110">
        <f t="shared" si="80"/>
        <v>0</v>
      </c>
      <c r="U42" s="110">
        <f t="shared" si="81"/>
        <v>0</v>
      </c>
      <c r="V42" s="110">
        <f t="shared" si="82"/>
        <v>0</v>
      </c>
      <c r="W42" s="110">
        <f t="shared" si="83"/>
        <v>0</v>
      </c>
      <c r="X42" s="110">
        <f t="shared" si="84"/>
        <v>0</v>
      </c>
      <c r="Y42" s="110">
        <f t="shared" si="85"/>
        <v>0</v>
      </c>
      <c r="Z42" s="129">
        <f t="shared" si="86"/>
        <v>0</v>
      </c>
      <c r="AA42" s="144" t="s">
        <v>449</v>
      </c>
    </row>
    <row r="43" spans="1:27" ht="63">
      <c r="A43" s="59" t="s">
        <v>212</v>
      </c>
      <c r="B43" s="60" t="s">
        <v>213</v>
      </c>
      <c r="C43" s="61" t="s">
        <v>24</v>
      </c>
      <c r="D43" s="61" t="str">
        <f t="shared" ref="D43" si="87">IF(NOT(SUM(D44)=0),SUM(D44),"нд")</f>
        <v>нд</v>
      </c>
      <c r="E43" s="104">
        <f t="shared" ref="E43" si="88">SUM(E44)</f>
        <v>0</v>
      </c>
      <c r="F43" s="104">
        <f t="shared" ref="F43:Z43" si="89">F44</f>
        <v>0</v>
      </c>
      <c r="G43" s="104">
        <f t="shared" si="89"/>
        <v>0</v>
      </c>
      <c r="H43" s="104">
        <f t="shared" si="89"/>
        <v>0</v>
      </c>
      <c r="I43" s="104">
        <f t="shared" si="89"/>
        <v>0</v>
      </c>
      <c r="J43" s="104">
        <f t="shared" si="89"/>
        <v>0</v>
      </c>
      <c r="K43" s="122">
        <f t="shared" si="89"/>
        <v>0</v>
      </c>
      <c r="L43" s="104" t="s">
        <v>25</v>
      </c>
      <c r="M43" s="104">
        <f t="shared" ref="M43" si="90">SUM(M44)</f>
        <v>0</v>
      </c>
      <c r="N43" s="104">
        <f t="shared" si="89"/>
        <v>0</v>
      </c>
      <c r="O43" s="104">
        <f t="shared" si="89"/>
        <v>0</v>
      </c>
      <c r="P43" s="104">
        <f t="shared" si="89"/>
        <v>0</v>
      </c>
      <c r="Q43" s="104">
        <f t="shared" si="89"/>
        <v>0</v>
      </c>
      <c r="R43" s="104">
        <f t="shared" si="89"/>
        <v>0</v>
      </c>
      <c r="S43" s="122">
        <f t="shared" si="89"/>
        <v>0</v>
      </c>
      <c r="T43" s="104">
        <f t="shared" si="89"/>
        <v>0</v>
      </c>
      <c r="U43" s="104">
        <f t="shared" si="89"/>
        <v>0</v>
      </c>
      <c r="V43" s="104">
        <f t="shared" si="89"/>
        <v>0</v>
      </c>
      <c r="W43" s="104">
        <f t="shared" si="89"/>
        <v>0</v>
      </c>
      <c r="X43" s="104">
        <f t="shared" si="89"/>
        <v>0</v>
      </c>
      <c r="Y43" s="104">
        <f t="shared" si="89"/>
        <v>0</v>
      </c>
      <c r="Z43" s="122">
        <f t="shared" si="89"/>
        <v>0</v>
      </c>
      <c r="AA43" s="142" t="s">
        <v>431</v>
      </c>
    </row>
    <row r="44" spans="1:27">
      <c r="A44" s="50" t="s">
        <v>25</v>
      </c>
      <c r="B44" s="50" t="s">
        <v>25</v>
      </c>
      <c r="C44" s="50" t="s">
        <v>25</v>
      </c>
      <c r="D44" s="50" t="s">
        <v>25</v>
      </c>
      <c r="E44" s="132">
        <v>0</v>
      </c>
      <c r="F44" s="107">
        <v>0</v>
      </c>
      <c r="G44" s="107">
        <v>0</v>
      </c>
      <c r="H44" s="107">
        <v>0</v>
      </c>
      <c r="I44" s="107">
        <v>0</v>
      </c>
      <c r="J44" s="107">
        <v>0</v>
      </c>
      <c r="K44" s="124">
        <v>0</v>
      </c>
      <c r="L44" s="107" t="s">
        <v>25</v>
      </c>
      <c r="M44" s="132">
        <v>0</v>
      </c>
      <c r="N44" s="107">
        <v>0</v>
      </c>
      <c r="O44" s="107">
        <v>0</v>
      </c>
      <c r="P44" s="107">
        <v>0</v>
      </c>
      <c r="Q44" s="107">
        <v>0</v>
      </c>
      <c r="R44" s="107">
        <v>0</v>
      </c>
      <c r="S44" s="124">
        <v>0</v>
      </c>
      <c r="T44" s="108">
        <f t="shared" ref="T44" si="91">M44-E44</f>
        <v>0</v>
      </c>
      <c r="U44" s="108">
        <f t="shared" ref="U44" si="92">N44-F44</f>
        <v>0</v>
      </c>
      <c r="V44" s="108">
        <f t="shared" ref="V44" si="93">O44-G44</f>
        <v>0</v>
      </c>
      <c r="W44" s="108">
        <f t="shared" ref="W44" si="94">P44-H44</f>
        <v>0</v>
      </c>
      <c r="X44" s="108">
        <f t="shared" ref="X44" si="95">Q44-I44</f>
        <v>0</v>
      </c>
      <c r="Y44" s="108">
        <f t="shared" ref="Y44" si="96">R44-J44</f>
        <v>0</v>
      </c>
      <c r="Z44" s="128">
        <f t="shared" ref="Z44" si="97">S44-K44</f>
        <v>0</v>
      </c>
      <c r="AA44" s="144" t="s">
        <v>449</v>
      </c>
    </row>
    <row r="45" spans="1:27" ht="47.25">
      <c r="A45" s="56" t="s">
        <v>214</v>
      </c>
      <c r="B45" s="57" t="s">
        <v>215</v>
      </c>
      <c r="C45" s="58" t="s">
        <v>24</v>
      </c>
      <c r="D45" s="86" t="str">
        <f t="shared" ref="D45" si="98">IF(NOT(SUM(D46,D48)=0),SUM(D46,D48),"нд")</f>
        <v>нд</v>
      </c>
      <c r="E45" s="103">
        <f t="shared" ref="E45" si="99">SUM(E46,E48)</f>
        <v>0</v>
      </c>
      <c r="F45" s="103">
        <f t="shared" ref="F45:Z45" si="100">F46+F48</f>
        <v>0</v>
      </c>
      <c r="G45" s="103">
        <f t="shared" si="100"/>
        <v>0</v>
      </c>
      <c r="H45" s="103">
        <f t="shared" si="100"/>
        <v>0</v>
      </c>
      <c r="I45" s="103">
        <f t="shared" si="100"/>
        <v>0</v>
      </c>
      <c r="J45" s="103">
        <f t="shared" si="100"/>
        <v>0</v>
      </c>
      <c r="K45" s="121">
        <f t="shared" si="100"/>
        <v>0</v>
      </c>
      <c r="L45" s="103" t="s">
        <v>25</v>
      </c>
      <c r="M45" s="103">
        <f t="shared" ref="M45" si="101">SUM(M46,M48)</f>
        <v>0</v>
      </c>
      <c r="N45" s="103">
        <f t="shared" si="100"/>
        <v>0</v>
      </c>
      <c r="O45" s="103">
        <f t="shared" si="100"/>
        <v>0</v>
      </c>
      <c r="P45" s="103">
        <f t="shared" si="100"/>
        <v>0</v>
      </c>
      <c r="Q45" s="103">
        <f t="shared" si="100"/>
        <v>0</v>
      </c>
      <c r="R45" s="103">
        <f t="shared" si="100"/>
        <v>0</v>
      </c>
      <c r="S45" s="121">
        <f t="shared" ref="S45" si="102">S46+S48</f>
        <v>0</v>
      </c>
      <c r="T45" s="103">
        <f t="shared" si="100"/>
        <v>0</v>
      </c>
      <c r="U45" s="103">
        <f t="shared" si="100"/>
        <v>0</v>
      </c>
      <c r="V45" s="103">
        <f t="shared" si="100"/>
        <v>0</v>
      </c>
      <c r="W45" s="103">
        <f t="shared" si="100"/>
        <v>0</v>
      </c>
      <c r="X45" s="103">
        <f t="shared" si="100"/>
        <v>0</v>
      </c>
      <c r="Y45" s="103">
        <f t="shared" si="100"/>
        <v>0</v>
      </c>
      <c r="Z45" s="121">
        <f t="shared" si="100"/>
        <v>0</v>
      </c>
      <c r="AA45" s="141" t="s">
        <v>431</v>
      </c>
    </row>
    <row r="46" spans="1:27" ht="78.75">
      <c r="A46" s="59" t="s">
        <v>216</v>
      </c>
      <c r="B46" s="60" t="s">
        <v>217</v>
      </c>
      <c r="C46" s="61" t="s">
        <v>24</v>
      </c>
      <c r="D46" s="61" t="str">
        <f t="shared" ref="D46" si="103">IF(NOT(SUM(D47)=0),SUM(D47),"нд")</f>
        <v>нд</v>
      </c>
      <c r="E46" s="104">
        <f t="shared" ref="E46" si="104">SUM(E47)</f>
        <v>0</v>
      </c>
      <c r="F46" s="104">
        <f t="shared" ref="F46:Z46" si="105">F47</f>
        <v>0</v>
      </c>
      <c r="G46" s="104">
        <f t="shared" si="105"/>
        <v>0</v>
      </c>
      <c r="H46" s="104">
        <f t="shared" si="105"/>
        <v>0</v>
      </c>
      <c r="I46" s="104">
        <f t="shared" si="105"/>
        <v>0</v>
      </c>
      <c r="J46" s="104">
        <f t="shared" si="105"/>
        <v>0</v>
      </c>
      <c r="K46" s="122">
        <f t="shared" si="105"/>
        <v>0</v>
      </c>
      <c r="L46" s="104" t="s">
        <v>25</v>
      </c>
      <c r="M46" s="104">
        <f t="shared" ref="M46" si="106">SUM(M47)</f>
        <v>0</v>
      </c>
      <c r="N46" s="104">
        <f t="shared" si="105"/>
        <v>0</v>
      </c>
      <c r="O46" s="104">
        <f t="shared" si="105"/>
        <v>0</v>
      </c>
      <c r="P46" s="104">
        <f t="shared" si="105"/>
        <v>0</v>
      </c>
      <c r="Q46" s="104">
        <f t="shared" si="105"/>
        <v>0</v>
      </c>
      <c r="R46" s="104">
        <f t="shared" si="105"/>
        <v>0</v>
      </c>
      <c r="S46" s="122">
        <f t="shared" si="105"/>
        <v>0</v>
      </c>
      <c r="T46" s="104">
        <f t="shared" si="105"/>
        <v>0</v>
      </c>
      <c r="U46" s="104">
        <f t="shared" si="105"/>
        <v>0</v>
      </c>
      <c r="V46" s="104">
        <f t="shared" si="105"/>
        <v>0</v>
      </c>
      <c r="W46" s="104">
        <f t="shared" si="105"/>
        <v>0</v>
      </c>
      <c r="X46" s="104">
        <f t="shared" si="105"/>
        <v>0</v>
      </c>
      <c r="Y46" s="104">
        <f t="shared" si="105"/>
        <v>0</v>
      </c>
      <c r="Z46" s="122">
        <f t="shared" si="105"/>
        <v>0</v>
      </c>
      <c r="AA46" s="142" t="s">
        <v>431</v>
      </c>
    </row>
    <row r="47" spans="1:27">
      <c r="A47" s="50" t="s">
        <v>25</v>
      </c>
      <c r="B47" s="50" t="s">
        <v>25</v>
      </c>
      <c r="C47" s="50" t="s">
        <v>25</v>
      </c>
      <c r="D47" s="50" t="s">
        <v>25</v>
      </c>
      <c r="E47" s="132">
        <v>0</v>
      </c>
      <c r="F47" s="107">
        <v>0</v>
      </c>
      <c r="G47" s="107">
        <v>0</v>
      </c>
      <c r="H47" s="107">
        <v>0</v>
      </c>
      <c r="I47" s="107">
        <v>0</v>
      </c>
      <c r="J47" s="107">
        <v>0</v>
      </c>
      <c r="K47" s="124">
        <v>0</v>
      </c>
      <c r="L47" s="107" t="s">
        <v>25</v>
      </c>
      <c r="M47" s="132">
        <v>0</v>
      </c>
      <c r="N47" s="107">
        <v>0</v>
      </c>
      <c r="O47" s="107">
        <v>0</v>
      </c>
      <c r="P47" s="107">
        <v>0</v>
      </c>
      <c r="Q47" s="107">
        <v>0</v>
      </c>
      <c r="R47" s="107">
        <v>0</v>
      </c>
      <c r="S47" s="124">
        <v>0</v>
      </c>
      <c r="T47" s="108">
        <f t="shared" ref="T47" si="107">M47-E47</f>
        <v>0</v>
      </c>
      <c r="U47" s="108">
        <f t="shared" ref="U47" si="108">N47-F47</f>
        <v>0</v>
      </c>
      <c r="V47" s="108">
        <f t="shared" ref="V47" si="109">O47-G47</f>
        <v>0</v>
      </c>
      <c r="W47" s="108">
        <f t="shared" ref="W47" si="110">P47-H47</f>
        <v>0</v>
      </c>
      <c r="X47" s="108">
        <f t="shared" ref="X47" si="111">Q47-I47</f>
        <v>0</v>
      </c>
      <c r="Y47" s="108">
        <f t="shared" ref="Y47" si="112">R47-J47</f>
        <v>0</v>
      </c>
      <c r="Z47" s="128">
        <f t="shared" ref="Z47" si="113">S47-K47</f>
        <v>0</v>
      </c>
      <c r="AA47" s="144" t="s">
        <v>449</v>
      </c>
    </row>
    <row r="48" spans="1:27" ht="47.25">
      <c r="A48" s="59" t="s">
        <v>218</v>
      </c>
      <c r="B48" s="60" t="s">
        <v>219</v>
      </c>
      <c r="C48" s="61" t="s">
        <v>24</v>
      </c>
      <c r="D48" s="61" t="str">
        <f t="shared" ref="D48" si="114">IF(NOT(SUM(D49)=0),SUM(D49),"нд")</f>
        <v>нд</v>
      </c>
      <c r="E48" s="104">
        <f t="shared" ref="E48" si="115">SUM(E49)</f>
        <v>0</v>
      </c>
      <c r="F48" s="104">
        <f t="shared" ref="F48:Z48" si="116">F49</f>
        <v>0</v>
      </c>
      <c r="G48" s="104">
        <f t="shared" si="116"/>
        <v>0</v>
      </c>
      <c r="H48" s="104">
        <f t="shared" si="116"/>
        <v>0</v>
      </c>
      <c r="I48" s="104">
        <f t="shared" si="116"/>
        <v>0</v>
      </c>
      <c r="J48" s="104">
        <f t="shared" si="116"/>
        <v>0</v>
      </c>
      <c r="K48" s="122">
        <f t="shared" si="116"/>
        <v>0</v>
      </c>
      <c r="L48" s="104" t="s">
        <v>25</v>
      </c>
      <c r="M48" s="104">
        <f t="shared" ref="M48" si="117">SUM(M49)</f>
        <v>0</v>
      </c>
      <c r="N48" s="104">
        <f t="shared" si="116"/>
        <v>0</v>
      </c>
      <c r="O48" s="104">
        <f t="shared" si="116"/>
        <v>0</v>
      </c>
      <c r="P48" s="104">
        <f t="shared" si="116"/>
        <v>0</v>
      </c>
      <c r="Q48" s="104">
        <f t="shared" si="116"/>
        <v>0</v>
      </c>
      <c r="R48" s="104">
        <f t="shared" si="116"/>
        <v>0</v>
      </c>
      <c r="S48" s="122">
        <f t="shared" si="116"/>
        <v>0</v>
      </c>
      <c r="T48" s="104">
        <f t="shared" si="116"/>
        <v>0</v>
      </c>
      <c r="U48" s="104">
        <f t="shared" si="116"/>
        <v>0</v>
      </c>
      <c r="V48" s="104">
        <f t="shared" si="116"/>
        <v>0</v>
      </c>
      <c r="W48" s="104">
        <f t="shared" si="116"/>
        <v>0</v>
      </c>
      <c r="X48" s="104">
        <f t="shared" si="116"/>
        <v>0</v>
      </c>
      <c r="Y48" s="104">
        <f t="shared" si="116"/>
        <v>0</v>
      </c>
      <c r="Z48" s="122">
        <f t="shared" si="116"/>
        <v>0</v>
      </c>
      <c r="AA48" s="142" t="s">
        <v>431</v>
      </c>
    </row>
    <row r="49" spans="1:27">
      <c r="A49" s="50" t="s">
        <v>25</v>
      </c>
      <c r="B49" s="50" t="s">
        <v>25</v>
      </c>
      <c r="C49" s="50" t="s">
        <v>25</v>
      </c>
      <c r="D49" s="50" t="s">
        <v>25</v>
      </c>
      <c r="E49" s="132">
        <v>0</v>
      </c>
      <c r="F49" s="107">
        <v>0</v>
      </c>
      <c r="G49" s="107">
        <v>0</v>
      </c>
      <c r="H49" s="107">
        <v>0</v>
      </c>
      <c r="I49" s="107">
        <v>0</v>
      </c>
      <c r="J49" s="107">
        <v>0</v>
      </c>
      <c r="K49" s="124">
        <v>0</v>
      </c>
      <c r="L49" s="107" t="s">
        <v>25</v>
      </c>
      <c r="M49" s="132">
        <v>0</v>
      </c>
      <c r="N49" s="107">
        <v>0</v>
      </c>
      <c r="O49" s="107">
        <v>0</v>
      </c>
      <c r="P49" s="107">
        <v>0</v>
      </c>
      <c r="Q49" s="107">
        <v>0</v>
      </c>
      <c r="R49" s="107">
        <v>0</v>
      </c>
      <c r="S49" s="124">
        <v>0</v>
      </c>
      <c r="T49" s="108">
        <f t="shared" ref="T49" si="118">M49-E49</f>
        <v>0</v>
      </c>
      <c r="U49" s="108">
        <f t="shared" ref="U49" si="119">N49-F49</f>
        <v>0</v>
      </c>
      <c r="V49" s="108">
        <f t="shared" ref="V49" si="120">O49-G49</f>
        <v>0</v>
      </c>
      <c r="W49" s="108">
        <f t="shared" ref="W49" si="121">P49-H49</f>
        <v>0</v>
      </c>
      <c r="X49" s="108">
        <f t="shared" ref="X49" si="122">Q49-I49</f>
        <v>0</v>
      </c>
      <c r="Y49" s="108">
        <f t="shared" ref="Y49" si="123">R49-J49</f>
        <v>0</v>
      </c>
      <c r="Z49" s="128">
        <f t="shared" ref="Z49" si="124">S49-K49</f>
        <v>0</v>
      </c>
      <c r="AA49" s="144" t="s">
        <v>449</v>
      </c>
    </row>
    <row r="50" spans="1:27" ht="63">
      <c r="A50" s="56" t="s">
        <v>220</v>
      </c>
      <c r="B50" s="57" t="s">
        <v>221</v>
      </c>
      <c r="C50" s="58" t="s">
        <v>24</v>
      </c>
      <c r="D50" s="86" t="str">
        <f t="shared" ref="D50" si="125">IF(NOT(SUM(D51,D58)=0),SUM(D51,D58),"нд")</f>
        <v>нд</v>
      </c>
      <c r="E50" s="103">
        <f t="shared" ref="E50" si="126">SUM(E51,E58)</f>
        <v>0</v>
      </c>
      <c r="F50" s="103">
        <f t="shared" ref="F50:Z50" si="127">F51+F58</f>
        <v>0</v>
      </c>
      <c r="G50" s="103">
        <f t="shared" si="127"/>
        <v>0</v>
      </c>
      <c r="H50" s="103">
        <f t="shared" si="127"/>
        <v>0</v>
      </c>
      <c r="I50" s="103">
        <f t="shared" si="127"/>
        <v>0</v>
      </c>
      <c r="J50" s="103">
        <f t="shared" si="127"/>
        <v>0</v>
      </c>
      <c r="K50" s="121">
        <f t="shared" si="127"/>
        <v>0</v>
      </c>
      <c r="L50" s="103" t="s">
        <v>25</v>
      </c>
      <c r="M50" s="103">
        <f t="shared" ref="M50" si="128">SUM(M51,M58)</f>
        <v>0</v>
      </c>
      <c r="N50" s="103">
        <f t="shared" si="127"/>
        <v>0</v>
      </c>
      <c r="O50" s="103">
        <f t="shared" si="127"/>
        <v>0</v>
      </c>
      <c r="P50" s="103">
        <f t="shared" si="127"/>
        <v>0</v>
      </c>
      <c r="Q50" s="103">
        <f t="shared" si="127"/>
        <v>0</v>
      </c>
      <c r="R50" s="103">
        <f t="shared" si="127"/>
        <v>0</v>
      </c>
      <c r="S50" s="121">
        <f t="shared" ref="S50" si="129">S51+S58</f>
        <v>0</v>
      </c>
      <c r="T50" s="103">
        <f t="shared" si="127"/>
        <v>0</v>
      </c>
      <c r="U50" s="103">
        <f t="shared" si="127"/>
        <v>0</v>
      </c>
      <c r="V50" s="103">
        <f t="shared" si="127"/>
        <v>0</v>
      </c>
      <c r="W50" s="103">
        <f t="shared" si="127"/>
        <v>0</v>
      </c>
      <c r="X50" s="103">
        <f t="shared" si="127"/>
        <v>0</v>
      </c>
      <c r="Y50" s="103">
        <f t="shared" si="127"/>
        <v>0</v>
      </c>
      <c r="Z50" s="121">
        <f t="shared" si="127"/>
        <v>0</v>
      </c>
      <c r="AA50" s="141" t="s">
        <v>431</v>
      </c>
    </row>
    <row r="51" spans="1:27" ht="47.25">
      <c r="A51" s="59" t="s">
        <v>222</v>
      </c>
      <c r="B51" s="60" t="s">
        <v>223</v>
      </c>
      <c r="C51" s="61" t="s">
        <v>24</v>
      </c>
      <c r="D51" s="61" t="str">
        <f t="shared" ref="D51" si="130">IF(NOT(SUM(D52,D54,D56)=0),SUM(D52,D54,D56),"нд")</f>
        <v>нд</v>
      </c>
      <c r="E51" s="104">
        <f t="shared" ref="E51" si="131">SUM(E52,E54,E56)</f>
        <v>0</v>
      </c>
      <c r="F51" s="104">
        <f t="shared" ref="F51:Z51" si="132">F52+F54+F56</f>
        <v>0</v>
      </c>
      <c r="G51" s="104">
        <f t="shared" si="132"/>
        <v>0</v>
      </c>
      <c r="H51" s="104">
        <f t="shared" si="132"/>
        <v>0</v>
      </c>
      <c r="I51" s="104">
        <f t="shared" si="132"/>
        <v>0</v>
      </c>
      <c r="J51" s="104">
        <f t="shared" si="132"/>
        <v>0</v>
      </c>
      <c r="K51" s="122">
        <f t="shared" si="132"/>
        <v>0</v>
      </c>
      <c r="L51" s="104" t="s">
        <v>25</v>
      </c>
      <c r="M51" s="104">
        <f t="shared" ref="M51" si="133">SUM(M52,M54,M56)</f>
        <v>0</v>
      </c>
      <c r="N51" s="104">
        <f t="shared" si="132"/>
        <v>0</v>
      </c>
      <c r="O51" s="104">
        <f t="shared" si="132"/>
        <v>0</v>
      </c>
      <c r="P51" s="104">
        <f t="shared" si="132"/>
        <v>0</v>
      </c>
      <c r="Q51" s="104">
        <f t="shared" si="132"/>
        <v>0</v>
      </c>
      <c r="R51" s="104">
        <f t="shared" si="132"/>
        <v>0</v>
      </c>
      <c r="S51" s="122">
        <f t="shared" ref="S51" si="134">S52+S54+S56</f>
        <v>0</v>
      </c>
      <c r="T51" s="104">
        <f t="shared" si="132"/>
        <v>0</v>
      </c>
      <c r="U51" s="104">
        <f t="shared" si="132"/>
        <v>0</v>
      </c>
      <c r="V51" s="104">
        <f t="shared" si="132"/>
        <v>0</v>
      </c>
      <c r="W51" s="104">
        <f t="shared" si="132"/>
        <v>0</v>
      </c>
      <c r="X51" s="104">
        <f t="shared" si="132"/>
        <v>0</v>
      </c>
      <c r="Y51" s="104">
        <f t="shared" si="132"/>
        <v>0</v>
      </c>
      <c r="Z51" s="122">
        <f t="shared" si="132"/>
        <v>0</v>
      </c>
      <c r="AA51" s="142" t="s">
        <v>431</v>
      </c>
    </row>
    <row r="52" spans="1:27" ht="141.75">
      <c r="A52" s="69" t="s">
        <v>224</v>
      </c>
      <c r="B52" s="70" t="s">
        <v>225</v>
      </c>
      <c r="C52" s="71" t="s">
        <v>24</v>
      </c>
      <c r="D52" s="71" t="str">
        <f t="shared" ref="D52" si="135">IF(NOT(SUM(D53)=0),SUM(D53),"нд")</f>
        <v>нд</v>
      </c>
      <c r="E52" s="111">
        <f t="shared" ref="E52" si="136">SUM(E53)</f>
        <v>0</v>
      </c>
      <c r="F52" s="111">
        <f t="shared" ref="F52:Z52" si="137">F53</f>
        <v>0</v>
      </c>
      <c r="G52" s="111">
        <f t="shared" si="137"/>
        <v>0</v>
      </c>
      <c r="H52" s="111">
        <f t="shared" si="137"/>
        <v>0</v>
      </c>
      <c r="I52" s="111">
        <f t="shared" si="137"/>
        <v>0</v>
      </c>
      <c r="J52" s="111">
        <f t="shared" si="137"/>
        <v>0</v>
      </c>
      <c r="K52" s="126">
        <f t="shared" si="137"/>
        <v>0</v>
      </c>
      <c r="L52" s="111" t="s">
        <v>25</v>
      </c>
      <c r="M52" s="111">
        <f t="shared" ref="M52" si="138">SUM(M53)</f>
        <v>0</v>
      </c>
      <c r="N52" s="111">
        <f t="shared" si="137"/>
        <v>0</v>
      </c>
      <c r="O52" s="111">
        <f t="shared" si="137"/>
        <v>0</v>
      </c>
      <c r="P52" s="111">
        <f t="shared" si="137"/>
        <v>0</v>
      </c>
      <c r="Q52" s="111">
        <f t="shared" si="137"/>
        <v>0</v>
      </c>
      <c r="R52" s="111">
        <f t="shared" si="137"/>
        <v>0</v>
      </c>
      <c r="S52" s="126">
        <f t="shared" si="137"/>
        <v>0</v>
      </c>
      <c r="T52" s="111">
        <f t="shared" si="137"/>
        <v>0</v>
      </c>
      <c r="U52" s="111">
        <f t="shared" si="137"/>
        <v>0</v>
      </c>
      <c r="V52" s="111">
        <f t="shared" si="137"/>
        <v>0</v>
      </c>
      <c r="W52" s="111">
        <f t="shared" si="137"/>
        <v>0</v>
      </c>
      <c r="X52" s="111">
        <f t="shared" si="137"/>
        <v>0</v>
      </c>
      <c r="Y52" s="111">
        <f t="shared" si="137"/>
        <v>0</v>
      </c>
      <c r="Z52" s="126">
        <f t="shared" si="137"/>
        <v>0</v>
      </c>
      <c r="AA52" s="145" t="s">
        <v>431</v>
      </c>
    </row>
    <row r="53" spans="1:27">
      <c r="A53" s="50" t="s">
        <v>25</v>
      </c>
      <c r="B53" s="50" t="s">
        <v>25</v>
      </c>
      <c r="C53" s="50" t="s">
        <v>25</v>
      </c>
      <c r="D53" s="50" t="s">
        <v>25</v>
      </c>
      <c r="E53" s="132">
        <v>0</v>
      </c>
      <c r="F53" s="107">
        <v>0</v>
      </c>
      <c r="G53" s="107">
        <v>0</v>
      </c>
      <c r="H53" s="107">
        <v>0</v>
      </c>
      <c r="I53" s="107">
        <v>0</v>
      </c>
      <c r="J53" s="107">
        <v>0</v>
      </c>
      <c r="K53" s="124">
        <v>0</v>
      </c>
      <c r="L53" s="107" t="s">
        <v>25</v>
      </c>
      <c r="M53" s="132">
        <v>0</v>
      </c>
      <c r="N53" s="107">
        <v>0</v>
      </c>
      <c r="O53" s="107">
        <v>0</v>
      </c>
      <c r="P53" s="107">
        <v>0</v>
      </c>
      <c r="Q53" s="107">
        <v>0</v>
      </c>
      <c r="R53" s="107">
        <v>0</v>
      </c>
      <c r="S53" s="124">
        <v>0</v>
      </c>
      <c r="T53" s="108">
        <f t="shared" ref="T53" si="139">M53-E53</f>
        <v>0</v>
      </c>
      <c r="U53" s="108">
        <f t="shared" ref="U53" si="140">N53-F53</f>
        <v>0</v>
      </c>
      <c r="V53" s="108">
        <f t="shared" ref="V53" si="141">O53-G53</f>
        <v>0</v>
      </c>
      <c r="W53" s="108">
        <f t="shared" ref="W53" si="142">P53-H53</f>
        <v>0</v>
      </c>
      <c r="X53" s="108">
        <f t="shared" ref="X53" si="143">Q53-I53</f>
        <v>0</v>
      </c>
      <c r="Y53" s="108">
        <f t="shared" ref="Y53" si="144">R53-J53</f>
        <v>0</v>
      </c>
      <c r="Z53" s="128">
        <f t="shared" ref="Z53" si="145">S53-K53</f>
        <v>0</v>
      </c>
      <c r="AA53" s="144" t="s">
        <v>449</v>
      </c>
    </row>
    <row r="54" spans="1:27" ht="109.15" customHeight="1">
      <c r="A54" s="69" t="s">
        <v>226</v>
      </c>
      <c r="B54" s="70" t="s">
        <v>227</v>
      </c>
      <c r="C54" s="71" t="s">
        <v>24</v>
      </c>
      <c r="D54" s="71" t="str">
        <f t="shared" ref="D54" si="146">IF(NOT(SUM(D55)=0),SUM(D55),"нд")</f>
        <v>нд</v>
      </c>
      <c r="E54" s="111">
        <f t="shared" ref="E54" si="147">SUM(E55)</f>
        <v>0</v>
      </c>
      <c r="F54" s="111">
        <f t="shared" ref="F54:Z54" si="148">F55</f>
        <v>0</v>
      </c>
      <c r="G54" s="111">
        <f t="shared" si="148"/>
        <v>0</v>
      </c>
      <c r="H54" s="111">
        <f t="shared" si="148"/>
        <v>0</v>
      </c>
      <c r="I54" s="111">
        <f t="shared" si="148"/>
        <v>0</v>
      </c>
      <c r="J54" s="111">
        <f t="shared" si="148"/>
        <v>0</v>
      </c>
      <c r="K54" s="126">
        <f t="shared" si="148"/>
        <v>0</v>
      </c>
      <c r="L54" s="111" t="s">
        <v>25</v>
      </c>
      <c r="M54" s="111">
        <f t="shared" ref="M54" si="149">SUM(M55)</f>
        <v>0</v>
      </c>
      <c r="N54" s="111">
        <f t="shared" si="148"/>
        <v>0</v>
      </c>
      <c r="O54" s="111">
        <f t="shared" si="148"/>
        <v>0</v>
      </c>
      <c r="P54" s="111">
        <f t="shared" si="148"/>
        <v>0</v>
      </c>
      <c r="Q54" s="111">
        <f t="shared" si="148"/>
        <v>0</v>
      </c>
      <c r="R54" s="111">
        <f t="shared" si="148"/>
        <v>0</v>
      </c>
      <c r="S54" s="126">
        <f t="shared" si="148"/>
        <v>0</v>
      </c>
      <c r="T54" s="111">
        <f t="shared" si="148"/>
        <v>0</v>
      </c>
      <c r="U54" s="111">
        <f t="shared" si="148"/>
        <v>0</v>
      </c>
      <c r="V54" s="111">
        <f t="shared" si="148"/>
        <v>0</v>
      </c>
      <c r="W54" s="111">
        <f t="shared" si="148"/>
        <v>0</v>
      </c>
      <c r="X54" s="111">
        <f t="shared" si="148"/>
        <v>0</v>
      </c>
      <c r="Y54" s="111">
        <f t="shared" si="148"/>
        <v>0</v>
      </c>
      <c r="Z54" s="126">
        <f t="shared" si="148"/>
        <v>0</v>
      </c>
      <c r="AA54" s="145" t="s">
        <v>431</v>
      </c>
    </row>
    <row r="55" spans="1:27">
      <c r="A55" s="50" t="s">
        <v>25</v>
      </c>
      <c r="B55" s="50" t="s">
        <v>25</v>
      </c>
      <c r="C55" s="50" t="s">
        <v>25</v>
      </c>
      <c r="D55" s="50" t="s">
        <v>25</v>
      </c>
      <c r="E55" s="132">
        <v>0</v>
      </c>
      <c r="F55" s="107">
        <v>0</v>
      </c>
      <c r="G55" s="107">
        <v>0</v>
      </c>
      <c r="H55" s="107">
        <v>0</v>
      </c>
      <c r="I55" s="107">
        <v>0</v>
      </c>
      <c r="J55" s="107">
        <v>0</v>
      </c>
      <c r="K55" s="124">
        <v>0</v>
      </c>
      <c r="L55" s="107" t="s">
        <v>25</v>
      </c>
      <c r="M55" s="132">
        <v>0</v>
      </c>
      <c r="N55" s="107">
        <v>0</v>
      </c>
      <c r="O55" s="107">
        <v>0</v>
      </c>
      <c r="P55" s="107">
        <v>0</v>
      </c>
      <c r="Q55" s="107">
        <v>0</v>
      </c>
      <c r="R55" s="107">
        <v>0</v>
      </c>
      <c r="S55" s="124">
        <v>0</v>
      </c>
      <c r="T55" s="108">
        <f t="shared" ref="T55" si="150">M55-E55</f>
        <v>0</v>
      </c>
      <c r="U55" s="108">
        <f t="shared" ref="U55" si="151">N55-F55</f>
        <v>0</v>
      </c>
      <c r="V55" s="108">
        <f t="shared" ref="V55" si="152">O55-G55</f>
        <v>0</v>
      </c>
      <c r="W55" s="108">
        <f t="shared" ref="W55" si="153">P55-H55</f>
        <v>0</v>
      </c>
      <c r="X55" s="108">
        <f t="shared" ref="X55" si="154">Q55-I55</f>
        <v>0</v>
      </c>
      <c r="Y55" s="108">
        <f t="shared" ref="Y55" si="155">R55-J55</f>
        <v>0</v>
      </c>
      <c r="Z55" s="128">
        <f t="shared" ref="Z55" si="156">S55-K55</f>
        <v>0</v>
      </c>
      <c r="AA55" s="144" t="s">
        <v>449</v>
      </c>
    </row>
    <row r="56" spans="1:27" ht="126">
      <c r="A56" s="69" t="s">
        <v>228</v>
      </c>
      <c r="B56" s="70" t="s">
        <v>229</v>
      </c>
      <c r="C56" s="71" t="s">
        <v>24</v>
      </c>
      <c r="D56" s="71" t="str">
        <f t="shared" ref="D56" si="157">IF(NOT(SUM(D57)=0),SUM(D57),"нд")</f>
        <v>нд</v>
      </c>
      <c r="E56" s="111">
        <f t="shared" ref="E56" si="158">SUM(E57)</f>
        <v>0</v>
      </c>
      <c r="F56" s="111">
        <f t="shared" ref="F56:Z56" si="159">F57</f>
        <v>0</v>
      </c>
      <c r="G56" s="111">
        <f t="shared" si="159"/>
        <v>0</v>
      </c>
      <c r="H56" s="111">
        <f t="shared" si="159"/>
        <v>0</v>
      </c>
      <c r="I56" s="111">
        <f t="shared" si="159"/>
        <v>0</v>
      </c>
      <c r="J56" s="111">
        <f t="shared" si="159"/>
        <v>0</v>
      </c>
      <c r="K56" s="126">
        <f t="shared" si="159"/>
        <v>0</v>
      </c>
      <c r="L56" s="111" t="s">
        <v>25</v>
      </c>
      <c r="M56" s="111">
        <f t="shared" ref="M56" si="160">SUM(M57)</f>
        <v>0</v>
      </c>
      <c r="N56" s="111">
        <f t="shared" si="159"/>
        <v>0</v>
      </c>
      <c r="O56" s="111">
        <f t="shared" si="159"/>
        <v>0</v>
      </c>
      <c r="P56" s="111">
        <f t="shared" si="159"/>
        <v>0</v>
      </c>
      <c r="Q56" s="111">
        <f t="shared" si="159"/>
        <v>0</v>
      </c>
      <c r="R56" s="111">
        <f t="shared" si="159"/>
        <v>0</v>
      </c>
      <c r="S56" s="126">
        <f t="shared" si="159"/>
        <v>0</v>
      </c>
      <c r="T56" s="111">
        <f t="shared" si="159"/>
        <v>0</v>
      </c>
      <c r="U56" s="111">
        <f t="shared" si="159"/>
        <v>0</v>
      </c>
      <c r="V56" s="111">
        <f t="shared" si="159"/>
        <v>0</v>
      </c>
      <c r="W56" s="111">
        <f t="shared" si="159"/>
        <v>0</v>
      </c>
      <c r="X56" s="111">
        <f t="shared" si="159"/>
        <v>0</v>
      </c>
      <c r="Y56" s="111">
        <f t="shared" si="159"/>
        <v>0</v>
      </c>
      <c r="Z56" s="126">
        <f t="shared" si="159"/>
        <v>0</v>
      </c>
      <c r="AA56" s="145" t="s">
        <v>431</v>
      </c>
    </row>
    <row r="57" spans="1:27">
      <c r="A57" s="50" t="s">
        <v>25</v>
      </c>
      <c r="B57" s="50" t="s">
        <v>25</v>
      </c>
      <c r="C57" s="50" t="s">
        <v>25</v>
      </c>
      <c r="D57" s="50" t="s">
        <v>25</v>
      </c>
      <c r="E57" s="132">
        <v>0</v>
      </c>
      <c r="F57" s="107">
        <v>0</v>
      </c>
      <c r="G57" s="107">
        <v>0</v>
      </c>
      <c r="H57" s="107">
        <v>0</v>
      </c>
      <c r="I57" s="107">
        <v>0</v>
      </c>
      <c r="J57" s="107">
        <v>0</v>
      </c>
      <c r="K57" s="124">
        <v>0</v>
      </c>
      <c r="L57" s="107" t="s">
        <v>25</v>
      </c>
      <c r="M57" s="132">
        <v>0</v>
      </c>
      <c r="N57" s="107">
        <v>0</v>
      </c>
      <c r="O57" s="107">
        <v>0</v>
      </c>
      <c r="P57" s="107">
        <v>0</v>
      </c>
      <c r="Q57" s="107">
        <v>0</v>
      </c>
      <c r="R57" s="107">
        <v>0</v>
      </c>
      <c r="S57" s="124">
        <v>0</v>
      </c>
      <c r="T57" s="108">
        <f t="shared" ref="T57" si="161">M57-E57</f>
        <v>0</v>
      </c>
      <c r="U57" s="108">
        <f t="shared" ref="U57" si="162">N57-F57</f>
        <v>0</v>
      </c>
      <c r="V57" s="108">
        <f t="shared" ref="V57" si="163">O57-G57</f>
        <v>0</v>
      </c>
      <c r="W57" s="108">
        <f t="shared" ref="W57" si="164">P57-H57</f>
        <v>0</v>
      </c>
      <c r="X57" s="108">
        <f t="shared" ref="X57" si="165">Q57-I57</f>
        <v>0</v>
      </c>
      <c r="Y57" s="108">
        <f t="shared" ref="Y57" si="166">R57-J57</f>
        <v>0</v>
      </c>
      <c r="Z57" s="128">
        <f t="shared" ref="Z57" si="167">S57-K57</f>
        <v>0</v>
      </c>
      <c r="AA57" s="144" t="s">
        <v>449</v>
      </c>
    </row>
    <row r="58" spans="1:27" ht="47.25">
      <c r="A58" s="59" t="s">
        <v>230</v>
      </c>
      <c r="B58" s="60" t="s">
        <v>223</v>
      </c>
      <c r="C58" s="61" t="s">
        <v>24</v>
      </c>
      <c r="D58" s="61" t="str">
        <f t="shared" ref="D58" si="168">IF(NOT(SUM(D59,D61,D63)=0),SUM(D59,D61,D63),"нд")</f>
        <v>нд</v>
      </c>
      <c r="E58" s="104">
        <f t="shared" ref="E58" si="169">SUM(E59,E61,E63)</f>
        <v>0</v>
      </c>
      <c r="F58" s="104">
        <f t="shared" ref="F58:Z58" si="170">F59+F61+F63</f>
        <v>0</v>
      </c>
      <c r="G58" s="104">
        <f t="shared" si="170"/>
        <v>0</v>
      </c>
      <c r="H58" s="104">
        <f t="shared" si="170"/>
        <v>0</v>
      </c>
      <c r="I58" s="104">
        <f t="shared" si="170"/>
        <v>0</v>
      </c>
      <c r="J58" s="104">
        <f t="shared" si="170"/>
        <v>0</v>
      </c>
      <c r="K58" s="122">
        <f t="shared" si="170"/>
        <v>0</v>
      </c>
      <c r="L58" s="104" t="s">
        <v>25</v>
      </c>
      <c r="M58" s="104">
        <f t="shared" ref="M58" si="171">SUM(M59,M61,M63)</f>
        <v>0</v>
      </c>
      <c r="N58" s="104">
        <f t="shared" si="170"/>
        <v>0</v>
      </c>
      <c r="O58" s="104">
        <f t="shared" si="170"/>
        <v>0</v>
      </c>
      <c r="P58" s="104">
        <f t="shared" si="170"/>
        <v>0</v>
      </c>
      <c r="Q58" s="104">
        <f t="shared" si="170"/>
        <v>0</v>
      </c>
      <c r="R58" s="104">
        <f t="shared" si="170"/>
        <v>0</v>
      </c>
      <c r="S58" s="122">
        <f t="shared" ref="S58" si="172">S59+S61+S63</f>
        <v>0</v>
      </c>
      <c r="T58" s="104">
        <f t="shared" si="170"/>
        <v>0</v>
      </c>
      <c r="U58" s="104">
        <f t="shared" si="170"/>
        <v>0</v>
      </c>
      <c r="V58" s="104">
        <f t="shared" si="170"/>
        <v>0</v>
      </c>
      <c r="W58" s="104">
        <f t="shared" si="170"/>
        <v>0</v>
      </c>
      <c r="X58" s="104">
        <f t="shared" si="170"/>
        <v>0</v>
      </c>
      <c r="Y58" s="104">
        <f t="shared" si="170"/>
        <v>0</v>
      </c>
      <c r="Z58" s="122">
        <f t="shared" si="170"/>
        <v>0</v>
      </c>
      <c r="AA58" s="142" t="s">
        <v>431</v>
      </c>
    </row>
    <row r="59" spans="1:27" ht="141.75">
      <c r="A59" s="69" t="s">
        <v>231</v>
      </c>
      <c r="B59" s="70" t="s">
        <v>225</v>
      </c>
      <c r="C59" s="71" t="s">
        <v>24</v>
      </c>
      <c r="D59" s="71" t="str">
        <f t="shared" ref="D59" si="173">IF(NOT(SUM(D60)=0),SUM(D60),"нд")</f>
        <v>нд</v>
      </c>
      <c r="E59" s="111">
        <f t="shared" ref="E59" si="174">SUM(E60)</f>
        <v>0</v>
      </c>
      <c r="F59" s="111">
        <f t="shared" ref="F59:Z59" si="175">F60</f>
        <v>0</v>
      </c>
      <c r="G59" s="111">
        <f t="shared" si="175"/>
        <v>0</v>
      </c>
      <c r="H59" s="111">
        <f t="shared" si="175"/>
        <v>0</v>
      </c>
      <c r="I59" s="111">
        <f t="shared" si="175"/>
        <v>0</v>
      </c>
      <c r="J59" s="111">
        <f t="shared" si="175"/>
        <v>0</v>
      </c>
      <c r="K59" s="126">
        <f t="shared" si="175"/>
        <v>0</v>
      </c>
      <c r="L59" s="111" t="s">
        <v>25</v>
      </c>
      <c r="M59" s="111">
        <f t="shared" ref="M59" si="176">SUM(M60)</f>
        <v>0</v>
      </c>
      <c r="N59" s="111">
        <f t="shared" si="175"/>
        <v>0</v>
      </c>
      <c r="O59" s="111">
        <f t="shared" si="175"/>
        <v>0</v>
      </c>
      <c r="P59" s="111">
        <f t="shared" si="175"/>
        <v>0</v>
      </c>
      <c r="Q59" s="111">
        <f t="shared" si="175"/>
        <v>0</v>
      </c>
      <c r="R59" s="111">
        <f t="shared" si="175"/>
        <v>0</v>
      </c>
      <c r="S59" s="126">
        <f t="shared" si="175"/>
        <v>0</v>
      </c>
      <c r="T59" s="111">
        <f t="shared" si="175"/>
        <v>0</v>
      </c>
      <c r="U59" s="111">
        <f t="shared" si="175"/>
        <v>0</v>
      </c>
      <c r="V59" s="111">
        <f t="shared" si="175"/>
        <v>0</v>
      </c>
      <c r="W59" s="111">
        <f t="shared" si="175"/>
        <v>0</v>
      </c>
      <c r="X59" s="111">
        <f t="shared" si="175"/>
        <v>0</v>
      </c>
      <c r="Y59" s="111">
        <f t="shared" si="175"/>
        <v>0</v>
      </c>
      <c r="Z59" s="126">
        <f t="shared" si="175"/>
        <v>0</v>
      </c>
      <c r="AA59" s="145" t="s">
        <v>431</v>
      </c>
    </row>
    <row r="60" spans="1:27">
      <c r="A60" s="50" t="s">
        <v>25</v>
      </c>
      <c r="B60" s="50" t="s">
        <v>25</v>
      </c>
      <c r="C60" s="50" t="s">
        <v>25</v>
      </c>
      <c r="D60" s="50" t="s">
        <v>25</v>
      </c>
      <c r="E60" s="132">
        <v>0</v>
      </c>
      <c r="F60" s="107">
        <v>0</v>
      </c>
      <c r="G60" s="107">
        <v>0</v>
      </c>
      <c r="H60" s="107">
        <v>0</v>
      </c>
      <c r="I60" s="107">
        <v>0</v>
      </c>
      <c r="J60" s="107">
        <v>0</v>
      </c>
      <c r="K60" s="124">
        <v>0</v>
      </c>
      <c r="L60" s="107" t="s">
        <v>25</v>
      </c>
      <c r="M60" s="132">
        <v>0</v>
      </c>
      <c r="N60" s="107">
        <v>0</v>
      </c>
      <c r="O60" s="107">
        <v>0</v>
      </c>
      <c r="P60" s="107">
        <v>0</v>
      </c>
      <c r="Q60" s="107">
        <v>0</v>
      </c>
      <c r="R60" s="107">
        <v>0</v>
      </c>
      <c r="S60" s="124">
        <v>0</v>
      </c>
      <c r="T60" s="108">
        <f t="shared" ref="T60" si="177">M60-E60</f>
        <v>0</v>
      </c>
      <c r="U60" s="108">
        <f t="shared" ref="U60" si="178">N60-F60</f>
        <v>0</v>
      </c>
      <c r="V60" s="108">
        <f t="shared" ref="V60" si="179">O60-G60</f>
        <v>0</v>
      </c>
      <c r="W60" s="108">
        <f t="shared" ref="W60" si="180">P60-H60</f>
        <v>0</v>
      </c>
      <c r="X60" s="108">
        <f t="shared" ref="X60" si="181">Q60-I60</f>
        <v>0</v>
      </c>
      <c r="Y60" s="108">
        <f t="shared" ref="Y60" si="182">R60-J60</f>
        <v>0</v>
      </c>
      <c r="Z60" s="128">
        <f t="shared" ref="Z60" si="183">S60-K60</f>
        <v>0</v>
      </c>
      <c r="AA60" s="144" t="s">
        <v>449</v>
      </c>
    </row>
    <row r="61" spans="1:27" ht="109.15" customHeight="1">
      <c r="A61" s="69" t="s">
        <v>232</v>
      </c>
      <c r="B61" s="70" t="s">
        <v>227</v>
      </c>
      <c r="C61" s="71" t="s">
        <v>24</v>
      </c>
      <c r="D61" s="71" t="str">
        <f t="shared" ref="D61" si="184">IF(NOT(SUM(D62)=0),SUM(D62),"нд")</f>
        <v>нд</v>
      </c>
      <c r="E61" s="111">
        <f t="shared" ref="E61" si="185">SUM(E62)</f>
        <v>0</v>
      </c>
      <c r="F61" s="111">
        <f t="shared" ref="F61:Z61" si="186">F62</f>
        <v>0</v>
      </c>
      <c r="G61" s="111">
        <f t="shared" si="186"/>
        <v>0</v>
      </c>
      <c r="H61" s="111">
        <f t="shared" si="186"/>
        <v>0</v>
      </c>
      <c r="I61" s="111">
        <f t="shared" si="186"/>
        <v>0</v>
      </c>
      <c r="J61" s="111">
        <f t="shared" si="186"/>
        <v>0</v>
      </c>
      <c r="K61" s="126">
        <f t="shared" si="186"/>
        <v>0</v>
      </c>
      <c r="L61" s="111" t="s">
        <v>25</v>
      </c>
      <c r="M61" s="111">
        <f t="shared" ref="M61" si="187">SUM(M62)</f>
        <v>0</v>
      </c>
      <c r="N61" s="111">
        <f t="shared" si="186"/>
        <v>0</v>
      </c>
      <c r="O61" s="111">
        <f t="shared" si="186"/>
        <v>0</v>
      </c>
      <c r="P61" s="111">
        <f t="shared" si="186"/>
        <v>0</v>
      </c>
      <c r="Q61" s="111">
        <f t="shared" si="186"/>
        <v>0</v>
      </c>
      <c r="R61" s="111">
        <f t="shared" si="186"/>
        <v>0</v>
      </c>
      <c r="S61" s="126">
        <f t="shared" si="186"/>
        <v>0</v>
      </c>
      <c r="T61" s="111">
        <f t="shared" si="186"/>
        <v>0</v>
      </c>
      <c r="U61" s="111">
        <f t="shared" si="186"/>
        <v>0</v>
      </c>
      <c r="V61" s="111">
        <f t="shared" si="186"/>
        <v>0</v>
      </c>
      <c r="W61" s="111">
        <f t="shared" si="186"/>
        <v>0</v>
      </c>
      <c r="X61" s="111">
        <f t="shared" si="186"/>
        <v>0</v>
      </c>
      <c r="Y61" s="111">
        <f t="shared" si="186"/>
        <v>0</v>
      </c>
      <c r="Z61" s="126">
        <f t="shared" si="186"/>
        <v>0</v>
      </c>
      <c r="AA61" s="145" t="s">
        <v>431</v>
      </c>
    </row>
    <row r="62" spans="1:27">
      <c r="A62" s="50" t="s">
        <v>25</v>
      </c>
      <c r="B62" s="50" t="s">
        <v>25</v>
      </c>
      <c r="C62" s="50" t="s">
        <v>25</v>
      </c>
      <c r="D62" s="50" t="s">
        <v>25</v>
      </c>
      <c r="E62" s="132">
        <v>0</v>
      </c>
      <c r="F62" s="107">
        <v>0</v>
      </c>
      <c r="G62" s="107">
        <v>0</v>
      </c>
      <c r="H62" s="107">
        <v>0</v>
      </c>
      <c r="I62" s="107">
        <v>0</v>
      </c>
      <c r="J62" s="107">
        <v>0</v>
      </c>
      <c r="K62" s="124">
        <v>0</v>
      </c>
      <c r="L62" s="107" t="s">
        <v>25</v>
      </c>
      <c r="M62" s="132">
        <v>0</v>
      </c>
      <c r="N62" s="107">
        <v>0</v>
      </c>
      <c r="O62" s="107">
        <v>0</v>
      </c>
      <c r="P62" s="107">
        <v>0</v>
      </c>
      <c r="Q62" s="107">
        <v>0</v>
      </c>
      <c r="R62" s="107">
        <v>0</v>
      </c>
      <c r="S62" s="124">
        <v>0</v>
      </c>
      <c r="T62" s="108">
        <f t="shared" ref="T62" si="188">M62-E62</f>
        <v>0</v>
      </c>
      <c r="U62" s="108">
        <f t="shared" ref="U62" si="189">N62-F62</f>
        <v>0</v>
      </c>
      <c r="V62" s="108">
        <f t="shared" ref="V62" si="190">O62-G62</f>
        <v>0</v>
      </c>
      <c r="W62" s="108">
        <f t="shared" ref="W62" si="191">P62-H62</f>
        <v>0</v>
      </c>
      <c r="X62" s="108">
        <f t="shared" ref="X62" si="192">Q62-I62</f>
        <v>0</v>
      </c>
      <c r="Y62" s="108">
        <f t="shared" ref="Y62" si="193">R62-J62</f>
        <v>0</v>
      </c>
      <c r="Z62" s="128">
        <f t="shared" ref="Z62" si="194">S62-K62</f>
        <v>0</v>
      </c>
      <c r="AA62" s="144" t="s">
        <v>449</v>
      </c>
    </row>
    <row r="63" spans="1:27" ht="126">
      <c r="A63" s="69" t="s">
        <v>233</v>
      </c>
      <c r="B63" s="70" t="s">
        <v>234</v>
      </c>
      <c r="C63" s="71" t="s">
        <v>24</v>
      </c>
      <c r="D63" s="71" t="str">
        <f t="shared" ref="D63" si="195">IF(NOT(SUM(D64)=0),SUM(D64),"нд")</f>
        <v>нд</v>
      </c>
      <c r="E63" s="111">
        <f t="shared" ref="E63" si="196">SUM(E64)</f>
        <v>0</v>
      </c>
      <c r="F63" s="111">
        <f t="shared" ref="F63:Z63" si="197">F64</f>
        <v>0</v>
      </c>
      <c r="G63" s="111">
        <f t="shared" si="197"/>
        <v>0</v>
      </c>
      <c r="H63" s="111">
        <f t="shared" si="197"/>
        <v>0</v>
      </c>
      <c r="I63" s="111">
        <f t="shared" si="197"/>
        <v>0</v>
      </c>
      <c r="J63" s="111">
        <f t="shared" si="197"/>
        <v>0</v>
      </c>
      <c r="K63" s="126">
        <f t="shared" si="197"/>
        <v>0</v>
      </c>
      <c r="L63" s="111" t="s">
        <v>25</v>
      </c>
      <c r="M63" s="111">
        <f t="shared" ref="M63" si="198">SUM(M64)</f>
        <v>0</v>
      </c>
      <c r="N63" s="111">
        <f t="shared" si="197"/>
        <v>0</v>
      </c>
      <c r="O63" s="111">
        <f t="shared" si="197"/>
        <v>0</v>
      </c>
      <c r="P63" s="111">
        <f t="shared" si="197"/>
        <v>0</v>
      </c>
      <c r="Q63" s="111">
        <f t="shared" si="197"/>
        <v>0</v>
      </c>
      <c r="R63" s="111">
        <f t="shared" si="197"/>
        <v>0</v>
      </c>
      <c r="S63" s="126">
        <f t="shared" si="197"/>
        <v>0</v>
      </c>
      <c r="T63" s="111">
        <f t="shared" si="197"/>
        <v>0</v>
      </c>
      <c r="U63" s="111">
        <f t="shared" si="197"/>
        <v>0</v>
      </c>
      <c r="V63" s="111">
        <f t="shared" si="197"/>
        <v>0</v>
      </c>
      <c r="W63" s="111">
        <f t="shared" si="197"/>
        <v>0</v>
      </c>
      <c r="X63" s="111">
        <f t="shared" si="197"/>
        <v>0</v>
      </c>
      <c r="Y63" s="111">
        <f t="shared" si="197"/>
        <v>0</v>
      </c>
      <c r="Z63" s="126">
        <f t="shared" si="197"/>
        <v>0</v>
      </c>
      <c r="AA63" s="145" t="s">
        <v>431</v>
      </c>
    </row>
    <row r="64" spans="1:27">
      <c r="A64" s="50" t="s">
        <v>25</v>
      </c>
      <c r="B64" s="50" t="s">
        <v>25</v>
      </c>
      <c r="C64" s="50" t="s">
        <v>25</v>
      </c>
      <c r="D64" s="50" t="s">
        <v>25</v>
      </c>
      <c r="E64" s="132">
        <v>0</v>
      </c>
      <c r="F64" s="107">
        <v>0</v>
      </c>
      <c r="G64" s="107">
        <v>0</v>
      </c>
      <c r="H64" s="107">
        <v>0</v>
      </c>
      <c r="I64" s="107">
        <v>0</v>
      </c>
      <c r="J64" s="107">
        <v>0</v>
      </c>
      <c r="K64" s="124">
        <v>0</v>
      </c>
      <c r="L64" s="107" t="s">
        <v>25</v>
      </c>
      <c r="M64" s="132">
        <v>0</v>
      </c>
      <c r="N64" s="107">
        <v>0</v>
      </c>
      <c r="O64" s="107">
        <v>0</v>
      </c>
      <c r="P64" s="107">
        <v>0</v>
      </c>
      <c r="Q64" s="107">
        <v>0</v>
      </c>
      <c r="R64" s="107">
        <v>0</v>
      </c>
      <c r="S64" s="124">
        <v>0</v>
      </c>
      <c r="T64" s="108">
        <f t="shared" ref="T64" si="199">M64-E64</f>
        <v>0</v>
      </c>
      <c r="U64" s="108">
        <f t="shared" ref="U64" si="200">N64-F64</f>
        <v>0</v>
      </c>
      <c r="V64" s="108">
        <f t="shared" ref="V64" si="201">O64-G64</f>
        <v>0</v>
      </c>
      <c r="W64" s="108">
        <f t="shared" ref="W64" si="202">P64-H64</f>
        <v>0</v>
      </c>
      <c r="X64" s="108">
        <f t="shared" ref="X64" si="203">Q64-I64</f>
        <v>0</v>
      </c>
      <c r="Y64" s="108">
        <f t="shared" ref="Y64" si="204">R64-J64</f>
        <v>0</v>
      </c>
      <c r="Z64" s="128">
        <f t="shared" ref="Z64" si="205">S64-K64</f>
        <v>0</v>
      </c>
      <c r="AA64" s="144" t="s">
        <v>449</v>
      </c>
    </row>
    <row r="65" spans="1:27" ht="110.25">
      <c r="A65" s="56" t="s">
        <v>235</v>
      </c>
      <c r="B65" s="57" t="s">
        <v>236</v>
      </c>
      <c r="C65" s="58" t="s">
        <v>24</v>
      </c>
      <c r="D65" s="86" t="str">
        <f t="shared" ref="D65" si="206">IF(NOT(SUM(D66,D68)=0),SUM(D66,D68),"нд")</f>
        <v>нд</v>
      </c>
      <c r="E65" s="103">
        <f t="shared" ref="E65" si="207">SUM(E66,E68)</f>
        <v>0</v>
      </c>
      <c r="F65" s="103">
        <f t="shared" ref="F65:Z65" si="208">F66+F68</f>
        <v>0</v>
      </c>
      <c r="G65" s="103">
        <f t="shared" si="208"/>
        <v>0</v>
      </c>
      <c r="H65" s="103">
        <f t="shared" si="208"/>
        <v>0</v>
      </c>
      <c r="I65" s="103">
        <f t="shared" si="208"/>
        <v>0</v>
      </c>
      <c r="J65" s="103">
        <f t="shared" si="208"/>
        <v>0</v>
      </c>
      <c r="K65" s="121">
        <f t="shared" si="208"/>
        <v>0</v>
      </c>
      <c r="L65" s="103" t="s">
        <v>25</v>
      </c>
      <c r="M65" s="103">
        <f t="shared" ref="M65" si="209">SUM(M66,M68)</f>
        <v>0</v>
      </c>
      <c r="N65" s="103">
        <f t="shared" si="208"/>
        <v>0</v>
      </c>
      <c r="O65" s="103">
        <f t="shared" si="208"/>
        <v>0</v>
      </c>
      <c r="P65" s="103">
        <f t="shared" si="208"/>
        <v>0</v>
      </c>
      <c r="Q65" s="103">
        <f t="shared" si="208"/>
        <v>0</v>
      </c>
      <c r="R65" s="103">
        <f t="shared" si="208"/>
        <v>0</v>
      </c>
      <c r="S65" s="121">
        <f t="shared" ref="S65" si="210">S66+S68</f>
        <v>0</v>
      </c>
      <c r="T65" s="103">
        <f t="shared" si="208"/>
        <v>0</v>
      </c>
      <c r="U65" s="103">
        <f t="shared" si="208"/>
        <v>0</v>
      </c>
      <c r="V65" s="103">
        <f t="shared" si="208"/>
        <v>0</v>
      </c>
      <c r="W65" s="103">
        <f t="shared" si="208"/>
        <v>0</v>
      </c>
      <c r="X65" s="103">
        <f t="shared" si="208"/>
        <v>0</v>
      </c>
      <c r="Y65" s="103">
        <f t="shared" si="208"/>
        <v>0</v>
      </c>
      <c r="Z65" s="121">
        <f t="shared" si="208"/>
        <v>0</v>
      </c>
      <c r="AA65" s="141" t="s">
        <v>431</v>
      </c>
    </row>
    <row r="66" spans="1:27" ht="78" customHeight="1">
      <c r="A66" s="59" t="s">
        <v>237</v>
      </c>
      <c r="B66" s="60" t="s">
        <v>238</v>
      </c>
      <c r="C66" s="61" t="s">
        <v>24</v>
      </c>
      <c r="D66" s="61" t="str">
        <f t="shared" ref="D66" si="211">IF(NOT(SUM(D67)=0),SUM(D67),"нд")</f>
        <v>нд</v>
      </c>
      <c r="E66" s="104">
        <f t="shared" ref="E66" si="212">SUM(E67)</f>
        <v>0</v>
      </c>
      <c r="F66" s="104">
        <f t="shared" ref="F66:Z66" si="213">F67</f>
        <v>0</v>
      </c>
      <c r="G66" s="104">
        <f t="shared" si="213"/>
        <v>0</v>
      </c>
      <c r="H66" s="104">
        <f t="shared" si="213"/>
        <v>0</v>
      </c>
      <c r="I66" s="104">
        <f t="shared" si="213"/>
        <v>0</v>
      </c>
      <c r="J66" s="104">
        <f t="shared" si="213"/>
        <v>0</v>
      </c>
      <c r="K66" s="122">
        <f t="shared" si="213"/>
        <v>0</v>
      </c>
      <c r="L66" s="104" t="s">
        <v>25</v>
      </c>
      <c r="M66" s="104">
        <f t="shared" ref="M66" si="214">SUM(M67)</f>
        <v>0</v>
      </c>
      <c r="N66" s="104">
        <f t="shared" si="213"/>
        <v>0</v>
      </c>
      <c r="O66" s="104">
        <f t="shared" si="213"/>
        <v>0</v>
      </c>
      <c r="P66" s="104">
        <f t="shared" si="213"/>
        <v>0</v>
      </c>
      <c r="Q66" s="104">
        <f t="shared" si="213"/>
        <v>0</v>
      </c>
      <c r="R66" s="104">
        <f t="shared" si="213"/>
        <v>0</v>
      </c>
      <c r="S66" s="122">
        <f t="shared" si="213"/>
        <v>0</v>
      </c>
      <c r="T66" s="104">
        <f t="shared" si="213"/>
        <v>0</v>
      </c>
      <c r="U66" s="104">
        <f t="shared" si="213"/>
        <v>0</v>
      </c>
      <c r="V66" s="104">
        <f t="shared" si="213"/>
        <v>0</v>
      </c>
      <c r="W66" s="104">
        <f t="shared" si="213"/>
        <v>0</v>
      </c>
      <c r="X66" s="104">
        <f t="shared" si="213"/>
        <v>0</v>
      </c>
      <c r="Y66" s="104">
        <f t="shared" si="213"/>
        <v>0</v>
      </c>
      <c r="Z66" s="122">
        <f t="shared" si="213"/>
        <v>0</v>
      </c>
      <c r="AA66" s="142" t="s">
        <v>431</v>
      </c>
    </row>
    <row r="67" spans="1:27">
      <c r="A67" s="50" t="s">
        <v>25</v>
      </c>
      <c r="B67" s="50" t="s">
        <v>25</v>
      </c>
      <c r="C67" s="50" t="s">
        <v>25</v>
      </c>
      <c r="D67" s="50" t="s">
        <v>25</v>
      </c>
      <c r="E67" s="132">
        <v>0</v>
      </c>
      <c r="F67" s="107">
        <v>0</v>
      </c>
      <c r="G67" s="107">
        <v>0</v>
      </c>
      <c r="H67" s="107">
        <v>0</v>
      </c>
      <c r="I67" s="107">
        <v>0</v>
      </c>
      <c r="J67" s="107">
        <v>0</v>
      </c>
      <c r="K67" s="124">
        <v>0</v>
      </c>
      <c r="L67" s="107" t="s">
        <v>25</v>
      </c>
      <c r="M67" s="132">
        <v>0</v>
      </c>
      <c r="N67" s="107">
        <v>0</v>
      </c>
      <c r="O67" s="107">
        <v>0</v>
      </c>
      <c r="P67" s="107">
        <v>0</v>
      </c>
      <c r="Q67" s="107">
        <v>0</v>
      </c>
      <c r="R67" s="107">
        <v>0</v>
      </c>
      <c r="S67" s="124">
        <v>0</v>
      </c>
      <c r="T67" s="108">
        <f t="shared" ref="T67" si="215">M67-E67</f>
        <v>0</v>
      </c>
      <c r="U67" s="108">
        <f t="shared" ref="U67" si="216">N67-F67</f>
        <v>0</v>
      </c>
      <c r="V67" s="108">
        <f t="shared" ref="V67" si="217">O67-G67</f>
        <v>0</v>
      </c>
      <c r="W67" s="108">
        <f t="shared" ref="W67" si="218">P67-H67</f>
        <v>0</v>
      </c>
      <c r="X67" s="108">
        <f t="shared" ref="X67" si="219">Q67-I67</f>
        <v>0</v>
      </c>
      <c r="Y67" s="108">
        <f t="shared" ref="Y67" si="220">R67-J67</f>
        <v>0</v>
      </c>
      <c r="Z67" s="128">
        <f t="shared" ref="Z67" si="221">S67-K67</f>
        <v>0</v>
      </c>
      <c r="AA67" s="144" t="s">
        <v>449</v>
      </c>
    </row>
    <row r="68" spans="1:27" ht="94.5">
      <c r="A68" s="59" t="s">
        <v>239</v>
      </c>
      <c r="B68" s="60" t="s">
        <v>240</v>
      </c>
      <c r="C68" s="61" t="s">
        <v>24</v>
      </c>
      <c r="D68" s="61" t="str">
        <f t="shared" ref="D68:D69" si="222">IF(NOT(SUM(D69)=0),SUM(D69),"нд")</f>
        <v>нд</v>
      </c>
      <c r="E68" s="104">
        <f t="shared" ref="E68:E69" si="223">SUM(E69)</f>
        <v>0</v>
      </c>
      <c r="F68" s="104">
        <f t="shared" ref="F68:Z68" si="224">F69</f>
        <v>0</v>
      </c>
      <c r="G68" s="104">
        <f t="shared" si="224"/>
        <v>0</v>
      </c>
      <c r="H68" s="104">
        <f t="shared" si="224"/>
        <v>0</v>
      </c>
      <c r="I68" s="104">
        <f t="shared" si="224"/>
        <v>0</v>
      </c>
      <c r="J68" s="104">
        <f t="shared" si="224"/>
        <v>0</v>
      </c>
      <c r="K68" s="122">
        <f t="shared" si="224"/>
        <v>0</v>
      </c>
      <c r="L68" s="104" t="s">
        <v>25</v>
      </c>
      <c r="M68" s="104">
        <f t="shared" ref="M68:M69" si="225">SUM(M69)</f>
        <v>0</v>
      </c>
      <c r="N68" s="104">
        <f t="shared" si="224"/>
        <v>0</v>
      </c>
      <c r="O68" s="104">
        <f t="shared" si="224"/>
        <v>0</v>
      </c>
      <c r="P68" s="104">
        <f t="shared" si="224"/>
        <v>0</v>
      </c>
      <c r="Q68" s="104">
        <f t="shared" si="224"/>
        <v>0</v>
      </c>
      <c r="R68" s="104">
        <f t="shared" si="224"/>
        <v>0</v>
      </c>
      <c r="S68" s="122">
        <f t="shared" si="224"/>
        <v>0</v>
      </c>
      <c r="T68" s="104">
        <f t="shared" si="224"/>
        <v>0</v>
      </c>
      <c r="U68" s="104">
        <f t="shared" si="224"/>
        <v>0</v>
      </c>
      <c r="V68" s="104">
        <f t="shared" si="224"/>
        <v>0</v>
      </c>
      <c r="W68" s="104">
        <f t="shared" si="224"/>
        <v>0</v>
      </c>
      <c r="X68" s="104">
        <f t="shared" si="224"/>
        <v>0</v>
      </c>
      <c r="Y68" s="104">
        <f t="shared" si="224"/>
        <v>0</v>
      </c>
      <c r="Z68" s="122">
        <f t="shared" si="224"/>
        <v>0</v>
      </c>
      <c r="AA68" s="142" t="s">
        <v>431</v>
      </c>
    </row>
    <row r="69" spans="1:27" ht="31.5">
      <c r="A69" s="42" t="s">
        <v>241</v>
      </c>
      <c r="B69" s="47" t="s">
        <v>75</v>
      </c>
      <c r="C69" s="44" t="s">
        <v>24</v>
      </c>
      <c r="D69" s="30" t="str">
        <f t="shared" si="222"/>
        <v>нд</v>
      </c>
      <c r="E69" s="100">
        <f t="shared" si="223"/>
        <v>0</v>
      </c>
      <c r="F69" s="100">
        <f t="shared" ref="F69:Z69" si="226">F70</f>
        <v>0</v>
      </c>
      <c r="G69" s="100">
        <f t="shared" si="226"/>
        <v>0</v>
      </c>
      <c r="H69" s="100">
        <f t="shared" si="226"/>
        <v>0</v>
      </c>
      <c r="I69" s="100">
        <f t="shared" si="226"/>
        <v>0</v>
      </c>
      <c r="J69" s="100">
        <f t="shared" si="226"/>
        <v>0</v>
      </c>
      <c r="K69" s="118">
        <f t="shared" si="226"/>
        <v>0</v>
      </c>
      <c r="L69" s="100" t="s">
        <v>25</v>
      </c>
      <c r="M69" s="100">
        <f t="shared" si="225"/>
        <v>0</v>
      </c>
      <c r="N69" s="100">
        <f t="shared" si="226"/>
        <v>0</v>
      </c>
      <c r="O69" s="100">
        <f t="shared" si="226"/>
        <v>0</v>
      </c>
      <c r="P69" s="100">
        <f t="shared" si="226"/>
        <v>0</v>
      </c>
      <c r="Q69" s="100">
        <f t="shared" si="226"/>
        <v>0</v>
      </c>
      <c r="R69" s="100">
        <f t="shared" si="226"/>
        <v>0</v>
      </c>
      <c r="S69" s="118">
        <f t="shared" si="226"/>
        <v>0</v>
      </c>
      <c r="T69" s="100">
        <f t="shared" si="226"/>
        <v>0</v>
      </c>
      <c r="U69" s="100">
        <f t="shared" si="226"/>
        <v>0</v>
      </c>
      <c r="V69" s="100">
        <f t="shared" si="226"/>
        <v>0</v>
      </c>
      <c r="W69" s="100">
        <f t="shared" si="226"/>
        <v>0</v>
      </c>
      <c r="X69" s="100">
        <f t="shared" si="226"/>
        <v>0</v>
      </c>
      <c r="Y69" s="100">
        <f t="shared" si="226"/>
        <v>0</v>
      </c>
      <c r="Z69" s="118">
        <f t="shared" si="226"/>
        <v>0</v>
      </c>
      <c r="AA69" s="138" t="s">
        <v>431</v>
      </c>
    </row>
    <row r="70" spans="1:27" ht="63">
      <c r="A70" s="62" t="s">
        <v>242</v>
      </c>
      <c r="B70" s="72" t="s">
        <v>243</v>
      </c>
      <c r="C70" s="64" t="s">
        <v>244</v>
      </c>
      <c r="D70" s="64" t="s">
        <v>25</v>
      </c>
      <c r="E70" s="131">
        <v>0</v>
      </c>
      <c r="F70" s="105">
        <v>0</v>
      </c>
      <c r="G70" s="105">
        <v>0</v>
      </c>
      <c r="H70" s="105">
        <v>0</v>
      </c>
      <c r="I70" s="105">
        <v>0</v>
      </c>
      <c r="J70" s="105">
        <v>0</v>
      </c>
      <c r="K70" s="123">
        <v>0</v>
      </c>
      <c r="L70" s="105" t="s">
        <v>25</v>
      </c>
      <c r="M70" s="131">
        <v>0</v>
      </c>
      <c r="N70" s="105">
        <v>0</v>
      </c>
      <c r="O70" s="105">
        <v>0</v>
      </c>
      <c r="P70" s="105">
        <v>0</v>
      </c>
      <c r="Q70" s="105">
        <v>0</v>
      </c>
      <c r="R70" s="105">
        <v>0</v>
      </c>
      <c r="S70" s="123">
        <v>0</v>
      </c>
      <c r="T70" s="106">
        <f t="shared" ref="T70" si="227">M70-E70</f>
        <v>0</v>
      </c>
      <c r="U70" s="106">
        <f t="shared" ref="U70" si="228">N70-F70</f>
        <v>0</v>
      </c>
      <c r="V70" s="106">
        <f t="shared" ref="V70" si="229">O70-G70</f>
        <v>0</v>
      </c>
      <c r="W70" s="106">
        <f t="shared" ref="W70" si="230">P70-H70</f>
        <v>0</v>
      </c>
      <c r="X70" s="106">
        <f t="shared" ref="X70" si="231">Q70-I70</f>
        <v>0</v>
      </c>
      <c r="Y70" s="106">
        <f t="shared" ref="Y70" si="232">R70-J70</f>
        <v>0</v>
      </c>
      <c r="Z70" s="127">
        <f t="shared" ref="Z70" si="233">S70-K70</f>
        <v>0</v>
      </c>
      <c r="AA70" s="143" t="s">
        <v>25</v>
      </c>
    </row>
    <row r="71" spans="1:27" ht="47.25">
      <c r="A71" s="53" t="s">
        <v>245</v>
      </c>
      <c r="B71" s="54" t="s">
        <v>246</v>
      </c>
      <c r="C71" s="55" t="s">
        <v>24</v>
      </c>
      <c r="D71" s="85" t="str">
        <f>IF(NOT(SUM(D72,D127,D147,D165)=0),SUM(D72,D127,D147,D165),"нд")</f>
        <v>нд</v>
      </c>
      <c r="E71" s="102">
        <f t="shared" ref="E71" si="234">SUM(E72,E127,E147,E165)</f>
        <v>7.24</v>
      </c>
      <c r="F71" s="102">
        <f t="shared" ref="F71:K71" si="235">F72+F127+F147+F165</f>
        <v>0</v>
      </c>
      <c r="G71" s="102">
        <f t="shared" si="235"/>
        <v>4.4990000000000006</v>
      </c>
      <c r="H71" s="102">
        <f t="shared" si="235"/>
        <v>0</v>
      </c>
      <c r="I71" s="102">
        <f t="shared" si="235"/>
        <v>1.5</v>
      </c>
      <c r="J71" s="102">
        <f t="shared" si="235"/>
        <v>0</v>
      </c>
      <c r="K71" s="120">
        <f t="shared" si="235"/>
        <v>0</v>
      </c>
      <c r="L71" s="102" t="s">
        <v>25</v>
      </c>
      <c r="M71" s="102">
        <f t="shared" ref="M71" si="236">SUM(M72,M127,M147,M165)</f>
        <v>7.24</v>
      </c>
      <c r="N71" s="102">
        <f t="shared" ref="N71:S71" si="237">N72+N127+N147+N165</f>
        <v>0</v>
      </c>
      <c r="O71" s="102">
        <f t="shared" si="237"/>
        <v>4.5979999999999999</v>
      </c>
      <c r="P71" s="102">
        <f t="shared" si="237"/>
        <v>0</v>
      </c>
      <c r="Q71" s="102">
        <f t="shared" si="237"/>
        <v>1.2</v>
      </c>
      <c r="R71" s="102">
        <f t="shared" si="237"/>
        <v>0</v>
      </c>
      <c r="S71" s="120">
        <f t="shared" si="237"/>
        <v>0</v>
      </c>
      <c r="T71" s="102">
        <f t="shared" ref="T71:Z71" si="238">T72+T127+T147+T165</f>
        <v>0</v>
      </c>
      <c r="U71" s="102">
        <f t="shared" si="238"/>
        <v>0</v>
      </c>
      <c r="V71" s="102">
        <f t="shared" si="238"/>
        <v>9.8999999999999755E-2</v>
      </c>
      <c r="W71" s="102">
        <f t="shared" si="238"/>
        <v>0</v>
      </c>
      <c r="X71" s="102">
        <f t="shared" si="238"/>
        <v>-0.30000000000000004</v>
      </c>
      <c r="Y71" s="102">
        <f t="shared" si="238"/>
        <v>0</v>
      </c>
      <c r="Z71" s="120">
        <f t="shared" si="238"/>
        <v>0</v>
      </c>
      <c r="AA71" s="140" t="s">
        <v>431</v>
      </c>
    </row>
    <row r="72" spans="1:27" ht="78.75">
      <c r="A72" s="56" t="s">
        <v>247</v>
      </c>
      <c r="B72" s="57" t="s">
        <v>248</v>
      </c>
      <c r="C72" s="58" t="s">
        <v>24</v>
      </c>
      <c r="D72" s="86" t="str">
        <f t="shared" ref="D72" si="239">IF(NOT(SUM(D73,D75)=0),SUM(D73,D75),"нд")</f>
        <v>нд</v>
      </c>
      <c r="E72" s="103">
        <f t="shared" ref="E72" si="240">SUM(E73,E75)</f>
        <v>7.24</v>
      </c>
      <c r="F72" s="103">
        <f t="shared" ref="F72:Z72" si="241">F73+F75</f>
        <v>0</v>
      </c>
      <c r="G72" s="103">
        <f t="shared" si="241"/>
        <v>0</v>
      </c>
      <c r="H72" s="103">
        <f t="shared" si="241"/>
        <v>0</v>
      </c>
      <c r="I72" s="103">
        <f t="shared" si="241"/>
        <v>0</v>
      </c>
      <c r="J72" s="103">
        <f t="shared" si="241"/>
        <v>0</v>
      </c>
      <c r="K72" s="121">
        <f t="shared" si="241"/>
        <v>0</v>
      </c>
      <c r="L72" s="103" t="s">
        <v>25</v>
      </c>
      <c r="M72" s="103">
        <f t="shared" ref="M72" si="242">SUM(M73,M75)</f>
        <v>7.24</v>
      </c>
      <c r="N72" s="103">
        <f>N73+N75</f>
        <v>0</v>
      </c>
      <c r="O72" s="103">
        <f t="shared" ref="O72:S72" si="243">O73+O75</f>
        <v>0</v>
      </c>
      <c r="P72" s="103">
        <f t="shared" si="243"/>
        <v>0</v>
      </c>
      <c r="Q72" s="103">
        <f t="shared" si="243"/>
        <v>0</v>
      </c>
      <c r="R72" s="103">
        <f t="shared" si="243"/>
        <v>0</v>
      </c>
      <c r="S72" s="121">
        <f t="shared" si="243"/>
        <v>0</v>
      </c>
      <c r="T72" s="103">
        <f t="shared" si="241"/>
        <v>0</v>
      </c>
      <c r="U72" s="103">
        <f t="shared" si="241"/>
        <v>0</v>
      </c>
      <c r="V72" s="103">
        <f t="shared" si="241"/>
        <v>0</v>
      </c>
      <c r="W72" s="103">
        <f t="shared" si="241"/>
        <v>0</v>
      </c>
      <c r="X72" s="103">
        <f t="shared" si="241"/>
        <v>0</v>
      </c>
      <c r="Y72" s="103">
        <f t="shared" si="241"/>
        <v>0</v>
      </c>
      <c r="Z72" s="121">
        <f t="shared" si="241"/>
        <v>0</v>
      </c>
      <c r="AA72" s="141" t="s">
        <v>431</v>
      </c>
    </row>
    <row r="73" spans="1:27" ht="31.5" customHeight="1">
      <c r="A73" s="59" t="s">
        <v>249</v>
      </c>
      <c r="B73" s="60" t="s">
        <v>250</v>
      </c>
      <c r="C73" s="61" t="s">
        <v>24</v>
      </c>
      <c r="D73" s="61" t="str">
        <f t="shared" ref="D73" si="244">IF(NOT(SUM(D74)=0),SUM(D74),"нд")</f>
        <v>нд</v>
      </c>
      <c r="E73" s="104">
        <f t="shared" ref="E73" si="245">SUM(E74)</f>
        <v>0</v>
      </c>
      <c r="F73" s="104">
        <f t="shared" ref="F73:Z73" si="246">F74</f>
        <v>0</v>
      </c>
      <c r="G73" s="104">
        <f t="shared" si="246"/>
        <v>0</v>
      </c>
      <c r="H73" s="104">
        <f t="shared" si="246"/>
        <v>0</v>
      </c>
      <c r="I73" s="104">
        <f t="shared" si="246"/>
        <v>0</v>
      </c>
      <c r="J73" s="104">
        <f t="shared" si="246"/>
        <v>0</v>
      </c>
      <c r="K73" s="122">
        <f t="shared" si="246"/>
        <v>0</v>
      </c>
      <c r="L73" s="104" t="s">
        <v>25</v>
      </c>
      <c r="M73" s="104">
        <f t="shared" ref="M73" si="247">SUM(M74)</f>
        <v>0</v>
      </c>
      <c r="N73" s="104">
        <f t="shared" si="246"/>
        <v>0</v>
      </c>
      <c r="O73" s="104">
        <f t="shared" si="246"/>
        <v>0</v>
      </c>
      <c r="P73" s="104">
        <f t="shared" si="246"/>
        <v>0</v>
      </c>
      <c r="Q73" s="104">
        <f t="shared" si="246"/>
        <v>0</v>
      </c>
      <c r="R73" s="104">
        <f t="shared" si="246"/>
        <v>0</v>
      </c>
      <c r="S73" s="122">
        <f t="shared" si="246"/>
        <v>0</v>
      </c>
      <c r="T73" s="104">
        <f t="shared" si="246"/>
        <v>0</v>
      </c>
      <c r="U73" s="104">
        <f t="shared" si="246"/>
        <v>0</v>
      </c>
      <c r="V73" s="104">
        <f t="shared" si="246"/>
        <v>0</v>
      </c>
      <c r="W73" s="104">
        <f t="shared" si="246"/>
        <v>0</v>
      </c>
      <c r="X73" s="104">
        <f t="shared" si="246"/>
        <v>0</v>
      </c>
      <c r="Y73" s="104">
        <f t="shared" si="246"/>
        <v>0</v>
      </c>
      <c r="Z73" s="122">
        <f t="shared" si="246"/>
        <v>0</v>
      </c>
      <c r="AA73" s="142" t="s">
        <v>431</v>
      </c>
    </row>
    <row r="74" spans="1:27">
      <c r="A74" s="50" t="s">
        <v>25</v>
      </c>
      <c r="B74" s="50" t="s">
        <v>25</v>
      </c>
      <c r="C74" s="50" t="s">
        <v>25</v>
      </c>
      <c r="D74" s="50" t="s">
        <v>25</v>
      </c>
      <c r="E74" s="132">
        <v>0</v>
      </c>
      <c r="F74" s="107">
        <v>0</v>
      </c>
      <c r="G74" s="107">
        <v>0</v>
      </c>
      <c r="H74" s="107">
        <v>0</v>
      </c>
      <c r="I74" s="107">
        <v>0</v>
      </c>
      <c r="J74" s="107">
        <v>0</v>
      </c>
      <c r="K74" s="124">
        <v>0</v>
      </c>
      <c r="L74" s="107" t="s">
        <v>25</v>
      </c>
      <c r="M74" s="132">
        <v>0</v>
      </c>
      <c r="N74" s="107">
        <v>0</v>
      </c>
      <c r="O74" s="107">
        <v>0</v>
      </c>
      <c r="P74" s="107">
        <v>0</v>
      </c>
      <c r="Q74" s="107">
        <v>0</v>
      </c>
      <c r="R74" s="107">
        <v>0</v>
      </c>
      <c r="S74" s="124">
        <v>0</v>
      </c>
      <c r="T74" s="108">
        <f t="shared" ref="T74" si="248">M74-E74</f>
        <v>0</v>
      </c>
      <c r="U74" s="108">
        <f t="shared" ref="U74" si="249">N74-F74</f>
        <v>0</v>
      </c>
      <c r="V74" s="108">
        <f t="shared" ref="V74" si="250">O74-G74</f>
        <v>0</v>
      </c>
      <c r="W74" s="108">
        <f t="shared" ref="W74" si="251">P74-H74</f>
        <v>0</v>
      </c>
      <c r="X74" s="108">
        <f t="shared" ref="X74" si="252">Q74-I74</f>
        <v>0</v>
      </c>
      <c r="Y74" s="108">
        <f t="shared" ref="Y74" si="253">R74-J74</f>
        <v>0</v>
      </c>
      <c r="Z74" s="128">
        <f t="shared" ref="Z74" si="254">S74-K74</f>
        <v>0</v>
      </c>
      <c r="AA74" s="144" t="s">
        <v>449</v>
      </c>
    </row>
    <row r="75" spans="1:27" ht="78.75">
      <c r="A75" s="59" t="s">
        <v>251</v>
      </c>
      <c r="B75" s="60" t="s">
        <v>252</v>
      </c>
      <c r="C75" s="61" t="s">
        <v>24</v>
      </c>
      <c r="D75" s="61" t="str">
        <f t="shared" ref="D75" si="255">IF(NOT(SUM(D76,D88)=0),SUM(D76,D88),"нд")</f>
        <v>нд</v>
      </c>
      <c r="E75" s="104">
        <f t="shared" ref="E75" si="256">SUM(E76,E88)</f>
        <v>7.24</v>
      </c>
      <c r="F75" s="104">
        <f t="shared" ref="F75:Z75" si="257">F76+F88</f>
        <v>0</v>
      </c>
      <c r="G75" s="104">
        <f t="shared" si="257"/>
        <v>0</v>
      </c>
      <c r="H75" s="104">
        <f t="shared" si="257"/>
        <v>0</v>
      </c>
      <c r="I75" s="104">
        <f t="shared" si="257"/>
        <v>0</v>
      </c>
      <c r="J75" s="104">
        <f t="shared" si="257"/>
        <v>0</v>
      </c>
      <c r="K75" s="122">
        <f t="shared" si="257"/>
        <v>0</v>
      </c>
      <c r="L75" s="104" t="s">
        <v>25</v>
      </c>
      <c r="M75" s="104">
        <f t="shared" ref="M75" si="258">SUM(M76,M88)</f>
        <v>7.24</v>
      </c>
      <c r="N75" s="104">
        <f>N76+N88</f>
        <v>0</v>
      </c>
      <c r="O75" s="104">
        <f t="shared" ref="O75:S75" si="259">O76+O88</f>
        <v>0</v>
      </c>
      <c r="P75" s="104">
        <f t="shared" si="259"/>
        <v>0</v>
      </c>
      <c r="Q75" s="104">
        <f t="shared" si="259"/>
        <v>0</v>
      </c>
      <c r="R75" s="104">
        <f t="shared" si="259"/>
        <v>0</v>
      </c>
      <c r="S75" s="122">
        <f t="shared" si="259"/>
        <v>0</v>
      </c>
      <c r="T75" s="104">
        <f t="shared" si="257"/>
        <v>0</v>
      </c>
      <c r="U75" s="104">
        <f t="shared" si="257"/>
        <v>0</v>
      </c>
      <c r="V75" s="104">
        <f t="shared" si="257"/>
        <v>0</v>
      </c>
      <c r="W75" s="104">
        <f t="shared" si="257"/>
        <v>0</v>
      </c>
      <c r="X75" s="104">
        <f t="shared" si="257"/>
        <v>0</v>
      </c>
      <c r="Y75" s="104">
        <f t="shared" si="257"/>
        <v>0</v>
      </c>
      <c r="Z75" s="122">
        <f t="shared" si="257"/>
        <v>0</v>
      </c>
      <c r="AA75" s="142" t="s">
        <v>431</v>
      </c>
    </row>
    <row r="76" spans="1:27" ht="15.75" customHeight="1">
      <c r="A76" s="34" t="s">
        <v>253</v>
      </c>
      <c r="B76" s="35" t="s">
        <v>30</v>
      </c>
      <c r="C76" s="28" t="s">
        <v>24</v>
      </c>
      <c r="D76" s="28" t="str">
        <f t="shared" ref="D76" si="260">IF(NOT(SUM(D77:D87)=0),SUM(D77:D87),"нд")</f>
        <v>нд</v>
      </c>
      <c r="E76" s="99">
        <f t="shared" ref="E76" si="261">SUM(E77:E87)</f>
        <v>0.84000000000000008</v>
      </c>
      <c r="F76" s="99">
        <f t="shared" ref="F76:Z76" si="262">SUM(F77:F87)</f>
        <v>0</v>
      </c>
      <c r="G76" s="99">
        <f t="shared" si="262"/>
        <v>0</v>
      </c>
      <c r="H76" s="99">
        <f t="shared" si="262"/>
        <v>0</v>
      </c>
      <c r="I76" s="99">
        <f t="shared" si="262"/>
        <v>0</v>
      </c>
      <c r="J76" s="99">
        <f t="shared" si="262"/>
        <v>0</v>
      </c>
      <c r="K76" s="117">
        <f t="shared" si="262"/>
        <v>0</v>
      </c>
      <c r="L76" s="99" t="s">
        <v>25</v>
      </c>
      <c r="M76" s="99">
        <f t="shared" ref="M76" si="263">SUM(M77:M87)</f>
        <v>0.84000000000000008</v>
      </c>
      <c r="N76" s="99">
        <f>SUM(N77:N87)</f>
        <v>0</v>
      </c>
      <c r="O76" s="99">
        <f>SUM(O77:O87)</f>
        <v>0</v>
      </c>
      <c r="P76" s="99">
        <f>SUM(P77:P87)</f>
        <v>0</v>
      </c>
      <c r="Q76" s="99">
        <f>SUM(Q77:Q87)</f>
        <v>0</v>
      </c>
      <c r="R76" s="99">
        <f t="shared" ref="R76:S76" si="264">SUM(R77:R87)</f>
        <v>0</v>
      </c>
      <c r="S76" s="117">
        <f t="shared" si="264"/>
        <v>0</v>
      </c>
      <c r="T76" s="99">
        <f t="shared" si="262"/>
        <v>0</v>
      </c>
      <c r="U76" s="99">
        <f t="shared" si="262"/>
        <v>0</v>
      </c>
      <c r="V76" s="99">
        <f t="shared" si="262"/>
        <v>0</v>
      </c>
      <c r="W76" s="99">
        <f t="shared" si="262"/>
        <v>0</v>
      </c>
      <c r="X76" s="99">
        <f t="shared" si="262"/>
        <v>0</v>
      </c>
      <c r="Y76" s="99">
        <f t="shared" si="262"/>
        <v>0</v>
      </c>
      <c r="Z76" s="117">
        <f t="shared" si="262"/>
        <v>0</v>
      </c>
      <c r="AA76" s="146" t="s">
        <v>431</v>
      </c>
    </row>
    <row r="77" spans="1:27" ht="63">
      <c r="A77" s="37" t="s">
        <v>254</v>
      </c>
      <c r="B77" s="65" t="s">
        <v>56</v>
      </c>
      <c r="C77" s="39" t="s">
        <v>57</v>
      </c>
      <c r="D77" s="39" t="s">
        <v>25</v>
      </c>
      <c r="E77" s="133">
        <v>0</v>
      </c>
      <c r="F77" s="107">
        <v>0</v>
      </c>
      <c r="G77" s="107">
        <v>0</v>
      </c>
      <c r="H77" s="107">
        <v>0</v>
      </c>
      <c r="I77" s="107">
        <v>0</v>
      </c>
      <c r="J77" s="107">
        <v>0</v>
      </c>
      <c r="K77" s="124">
        <v>0</v>
      </c>
      <c r="L77" s="107" t="s">
        <v>25</v>
      </c>
      <c r="M77" s="133">
        <v>0</v>
      </c>
      <c r="N77" s="107">
        <v>0</v>
      </c>
      <c r="O77" s="107">
        <v>0</v>
      </c>
      <c r="P77" s="107">
        <v>0</v>
      </c>
      <c r="Q77" s="107">
        <v>0</v>
      </c>
      <c r="R77" s="107">
        <v>0</v>
      </c>
      <c r="S77" s="124">
        <v>0</v>
      </c>
      <c r="T77" s="108">
        <f t="shared" ref="T77:T82" si="265">M77-E77</f>
        <v>0</v>
      </c>
      <c r="U77" s="108">
        <f t="shared" ref="U77:U82" si="266">N77-F77</f>
        <v>0</v>
      </c>
      <c r="V77" s="108">
        <f t="shared" ref="V77:V82" si="267">O77-G77</f>
        <v>0</v>
      </c>
      <c r="W77" s="108">
        <f t="shared" ref="W77:W82" si="268">P77-H77</f>
        <v>0</v>
      </c>
      <c r="X77" s="108">
        <f t="shared" ref="X77:X82" si="269">Q77-I77</f>
        <v>0</v>
      </c>
      <c r="Y77" s="108">
        <f t="shared" ref="Y77:Y82" si="270">R77-J77</f>
        <v>0</v>
      </c>
      <c r="Z77" s="128">
        <f t="shared" ref="Z77:Z82" si="271">S77-K77</f>
        <v>0</v>
      </c>
      <c r="AA77" s="144" t="s">
        <v>449</v>
      </c>
    </row>
    <row r="78" spans="1:27" ht="47.25">
      <c r="A78" s="37" t="s">
        <v>255</v>
      </c>
      <c r="B78" s="41" t="s">
        <v>58</v>
      </c>
      <c r="C78" s="39" t="s">
        <v>59</v>
      </c>
      <c r="D78" s="74" t="s">
        <v>25</v>
      </c>
      <c r="E78" s="133">
        <v>0</v>
      </c>
      <c r="F78" s="107">
        <v>0</v>
      </c>
      <c r="G78" s="107">
        <v>0</v>
      </c>
      <c r="H78" s="107">
        <v>0</v>
      </c>
      <c r="I78" s="107">
        <v>0</v>
      </c>
      <c r="J78" s="107">
        <v>0</v>
      </c>
      <c r="K78" s="124">
        <v>0</v>
      </c>
      <c r="L78" s="107" t="s">
        <v>25</v>
      </c>
      <c r="M78" s="133">
        <v>0</v>
      </c>
      <c r="N78" s="107">
        <v>0</v>
      </c>
      <c r="O78" s="107">
        <v>0</v>
      </c>
      <c r="P78" s="107">
        <v>0</v>
      </c>
      <c r="Q78" s="107">
        <v>0</v>
      </c>
      <c r="R78" s="107">
        <v>0</v>
      </c>
      <c r="S78" s="124">
        <v>0</v>
      </c>
      <c r="T78" s="108">
        <f t="shared" si="265"/>
        <v>0</v>
      </c>
      <c r="U78" s="108">
        <f t="shared" si="266"/>
        <v>0</v>
      </c>
      <c r="V78" s="108">
        <f t="shared" si="267"/>
        <v>0</v>
      </c>
      <c r="W78" s="108">
        <f t="shared" si="268"/>
        <v>0</v>
      </c>
      <c r="X78" s="108">
        <f t="shared" si="269"/>
        <v>0</v>
      </c>
      <c r="Y78" s="108">
        <f t="shared" si="270"/>
        <v>0</v>
      </c>
      <c r="Z78" s="128">
        <f t="shared" si="271"/>
        <v>0</v>
      </c>
      <c r="AA78" s="144" t="s">
        <v>449</v>
      </c>
    </row>
    <row r="79" spans="1:27" ht="47.25">
      <c r="A79" s="62" t="s">
        <v>256</v>
      </c>
      <c r="B79" s="72" t="s">
        <v>257</v>
      </c>
      <c r="C79" s="73" t="s">
        <v>60</v>
      </c>
      <c r="D79" s="78" t="s">
        <v>25</v>
      </c>
      <c r="E79" s="133">
        <v>0</v>
      </c>
      <c r="F79" s="105">
        <v>0</v>
      </c>
      <c r="G79" s="105">
        <v>0</v>
      </c>
      <c r="H79" s="105">
        <v>0</v>
      </c>
      <c r="I79" s="105">
        <v>0</v>
      </c>
      <c r="J79" s="105">
        <v>0</v>
      </c>
      <c r="K79" s="123">
        <v>0</v>
      </c>
      <c r="L79" s="105" t="s">
        <v>25</v>
      </c>
      <c r="M79" s="133">
        <v>0</v>
      </c>
      <c r="N79" s="105">
        <v>0</v>
      </c>
      <c r="O79" s="105">
        <v>0</v>
      </c>
      <c r="P79" s="105">
        <v>0</v>
      </c>
      <c r="Q79" s="105">
        <v>0</v>
      </c>
      <c r="R79" s="105">
        <v>0</v>
      </c>
      <c r="S79" s="123">
        <v>0</v>
      </c>
      <c r="T79" s="106">
        <f t="shared" si="265"/>
        <v>0</v>
      </c>
      <c r="U79" s="106">
        <f t="shared" si="266"/>
        <v>0</v>
      </c>
      <c r="V79" s="106">
        <f t="shared" si="267"/>
        <v>0</v>
      </c>
      <c r="W79" s="106">
        <f t="shared" si="268"/>
        <v>0</v>
      </c>
      <c r="X79" s="106">
        <f t="shared" si="269"/>
        <v>0</v>
      </c>
      <c r="Y79" s="106">
        <f t="shared" si="270"/>
        <v>0</v>
      </c>
      <c r="Z79" s="127">
        <f t="shared" si="271"/>
        <v>0</v>
      </c>
      <c r="AA79" s="144" t="s">
        <v>449</v>
      </c>
    </row>
    <row r="80" spans="1:27" ht="47.25">
      <c r="A80" s="37" t="s">
        <v>258</v>
      </c>
      <c r="B80" s="41" t="s">
        <v>61</v>
      </c>
      <c r="C80" s="74" t="s">
        <v>62</v>
      </c>
      <c r="D80" s="74" t="s">
        <v>25</v>
      </c>
      <c r="E80" s="133">
        <v>0</v>
      </c>
      <c r="F80" s="107">
        <v>0</v>
      </c>
      <c r="G80" s="107">
        <v>0</v>
      </c>
      <c r="H80" s="107">
        <v>0</v>
      </c>
      <c r="I80" s="107">
        <v>0</v>
      </c>
      <c r="J80" s="107">
        <v>0</v>
      </c>
      <c r="K80" s="124">
        <v>0</v>
      </c>
      <c r="L80" s="107" t="s">
        <v>25</v>
      </c>
      <c r="M80" s="133">
        <v>0</v>
      </c>
      <c r="N80" s="107">
        <v>0</v>
      </c>
      <c r="O80" s="107">
        <v>0</v>
      </c>
      <c r="P80" s="107">
        <v>0</v>
      </c>
      <c r="Q80" s="107">
        <v>0</v>
      </c>
      <c r="R80" s="107">
        <v>0</v>
      </c>
      <c r="S80" s="124">
        <v>0</v>
      </c>
      <c r="T80" s="108">
        <f t="shared" si="265"/>
        <v>0</v>
      </c>
      <c r="U80" s="108">
        <f t="shared" si="266"/>
        <v>0</v>
      </c>
      <c r="V80" s="108">
        <f t="shared" si="267"/>
        <v>0</v>
      </c>
      <c r="W80" s="108">
        <f t="shared" si="268"/>
        <v>0</v>
      </c>
      <c r="X80" s="108">
        <f t="shared" si="269"/>
        <v>0</v>
      </c>
      <c r="Y80" s="108">
        <f t="shared" si="270"/>
        <v>0</v>
      </c>
      <c r="Z80" s="128">
        <f t="shared" si="271"/>
        <v>0</v>
      </c>
      <c r="AA80" s="144" t="s">
        <v>449</v>
      </c>
    </row>
    <row r="81" spans="1:27" ht="63">
      <c r="A81" s="37" t="s">
        <v>259</v>
      </c>
      <c r="B81" s="41" t="s">
        <v>63</v>
      </c>
      <c r="C81" s="39" t="s">
        <v>64</v>
      </c>
      <c r="D81" s="39" t="s">
        <v>25</v>
      </c>
      <c r="E81" s="133">
        <v>0.8</v>
      </c>
      <c r="F81" s="107">
        <v>0</v>
      </c>
      <c r="G81" s="107">
        <v>0</v>
      </c>
      <c r="H81" s="107">
        <v>0</v>
      </c>
      <c r="I81" s="107">
        <v>0</v>
      </c>
      <c r="J81" s="107">
        <v>0</v>
      </c>
      <c r="K81" s="124">
        <v>0</v>
      </c>
      <c r="L81" s="182" t="s">
        <v>454</v>
      </c>
      <c r="M81" s="133">
        <v>0.8</v>
      </c>
      <c r="N81" s="107">
        <v>0</v>
      </c>
      <c r="O81" s="107">
        <v>0</v>
      </c>
      <c r="P81" s="107">
        <v>0</v>
      </c>
      <c r="Q81" s="107">
        <v>0</v>
      </c>
      <c r="R81" s="107">
        <v>0</v>
      </c>
      <c r="S81" s="124">
        <v>0</v>
      </c>
      <c r="T81" s="108">
        <f t="shared" si="265"/>
        <v>0</v>
      </c>
      <c r="U81" s="108">
        <f t="shared" si="266"/>
        <v>0</v>
      </c>
      <c r="V81" s="108">
        <f t="shared" si="267"/>
        <v>0</v>
      </c>
      <c r="W81" s="108">
        <f t="shared" si="268"/>
        <v>0</v>
      </c>
      <c r="X81" s="108">
        <f t="shared" si="269"/>
        <v>0</v>
      </c>
      <c r="Y81" s="108">
        <f t="shared" si="270"/>
        <v>0</v>
      </c>
      <c r="Z81" s="128">
        <f t="shared" si="271"/>
        <v>0</v>
      </c>
      <c r="AA81" s="147" t="s">
        <v>450</v>
      </c>
    </row>
    <row r="82" spans="1:27" ht="47.25">
      <c r="A82" s="62" t="s">
        <v>260</v>
      </c>
      <c r="B82" s="72" t="s">
        <v>261</v>
      </c>
      <c r="C82" s="73" t="s">
        <v>65</v>
      </c>
      <c r="D82" s="78" t="s">
        <v>25</v>
      </c>
      <c r="E82" s="133">
        <v>0</v>
      </c>
      <c r="F82" s="105">
        <v>0</v>
      </c>
      <c r="G82" s="105">
        <v>0</v>
      </c>
      <c r="H82" s="105">
        <v>0</v>
      </c>
      <c r="I82" s="105">
        <v>0</v>
      </c>
      <c r="J82" s="105">
        <v>0</v>
      </c>
      <c r="K82" s="123">
        <v>0</v>
      </c>
      <c r="L82" s="105" t="s">
        <v>25</v>
      </c>
      <c r="M82" s="133">
        <v>0</v>
      </c>
      <c r="N82" s="105">
        <v>0</v>
      </c>
      <c r="O82" s="105">
        <v>0</v>
      </c>
      <c r="P82" s="105">
        <v>0</v>
      </c>
      <c r="Q82" s="105">
        <v>0</v>
      </c>
      <c r="R82" s="105">
        <v>0</v>
      </c>
      <c r="S82" s="123">
        <v>0</v>
      </c>
      <c r="T82" s="106">
        <f t="shared" si="265"/>
        <v>0</v>
      </c>
      <c r="U82" s="106">
        <f t="shared" si="266"/>
        <v>0</v>
      </c>
      <c r="V82" s="106">
        <f t="shared" si="267"/>
        <v>0</v>
      </c>
      <c r="W82" s="106">
        <f t="shared" si="268"/>
        <v>0</v>
      </c>
      <c r="X82" s="106">
        <f t="shared" si="269"/>
        <v>0</v>
      </c>
      <c r="Y82" s="106">
        <f t="shared" si="270"/>
        <v>0</v>
      </c>
      <c r="Z82" s="127">
        <f t="shared" si="271"/>
        <v>0</v>
      </c>
      <c r="AA82" s="144" t="s">
        <v>449</v>
      </c>
    </row>
    <row r="83" spans="1:27" ht="47.25">
      <c r="A83" s="37" t="s">
        <v>262</v>
      </c>
      <c r="B83" s="41" t="s">
        <v>66</v>
      </c>
      <c r="C83" s="39" t="s">
        <v>67</v>
      </c>
      <c r="D83" s="74" t="s">
        <v>25</v>
      </c>
      <c r="E83" s="133">
        <v>0</v>
      </c>
      <c r="F83" s="107">
        <v>0</v>
      </c>
      <c r="G83" s="107">
        <v>0</v>
      </c>
      <c r="H83" s="107">
        <v>0</v>
      </c>
      <c r="I83" s="107">
        <v>0</v>
      </c>
      <c r="J83" s="107">
        <v>0</v>
      </c>
      <c r="K83" s="124">
        <v>0</v>
      </c>
      <c r="L83" s="107" t="s">
        <v>25</v>
      </c>
      <c r="M83" s="133">
        <v>0</v>
      </c>
      <c r="N83" s="107">
        <v>0</v>
      </c>
      <c r="O83" s="107">
        <v>0</v>
      </c>
      <c r="P83" s="107">
        <v>0</v>
      </c>
      <c r="Q83" s="107">
        <v>0</v>
      </c>
      <c r="R83" s="107">
        <v>0</v>
      </c>
      <c r="S83" s="124">
        <v>0</v>
      </c>
      <c r="T83" s="108">
        <f t="shared" ref="T83:T87" si="272">M83-E83</f>
        <v>0</v>
      </c>
      <c r="U83" s="108">
        <f t="shared" ref="U83:U87" si="273">N83-F83</f>
        <v>0</v>
      </c>
      <c r="V83" s="108">
        <f t="shared" ref="V83:V87" si="274">O83-G83</f>
        <v>0</v>
      </c>
      <c r="W83" s="108">
        <f t="shared" ref="W83:W87" si="275">P83-H83</f>
        <v>0</v>
      </c>
      <c r="X83" s="108">
        <f t="shared" ref="X83:X87" si="276">Q83-I83</f>
        <v>0</v>
      </c>
      <c r="Y83" s="108">
        <f t="shared" ref="Y83:Y87" si="277">R83-J83</f>
        <v>0</v>
      </c>
      <c r="Z83" s="128">
        <f t="shared" ref="Z83:Z87" si="278">S83-K83</f>
        <v>0</v>
      </c>
      <c r="AA83" s="144" t="s">
        <v>449</v>
      </c>
    </row>
    <row r="84" spans="1:27" ht="31.5">
      <c r="A84" s="37" t="s">
        <v>263</v>
      </c>
      <c r="B84" s="41" t="s">
        <v>68</v>
      </c>
      <c r="C84" s="74" t="s">
        <v>69</v>
      </c>
      <c r="D84" s="74" t="s">
        <v>25</v>
      </c>
      <c r="E84" s="133">
        <v>0</v>
      </c>
      <c r="F84" s="107">
        <v>0</v>
      </c>
      <c r="G84" s="107">
        <v>0</v>
      </c>
      <c r="H84" s="107">
        <v>0</v>
      </c>
      <c r="I84" s="107">
        <v>0</v>
      </c>
      <c r="J84" s="107">
        <v>0</v>
      </c>
      <c r="K84" s="124">
        <v>0</v>
      </c>
      <c r="L84" s="107" t="s">
        <v>25</v>
      </c>
      <c r="M84" s="133">
        <v>0</v>
      </c>
      <c r="N84" s="107">
        <v>0</v>
      </c>
      <c r="O84" s="107">
        <v>0</v>
      </c>
      <c r="P84" s="107">
        <v>0</v>
      </c>
      <c r="Q84" s="107">
        <v>0</v>
      </c>
      <c r="R84" s="107">
        <v>0</v>
      </c>
      <c r="S84" s="124">
        <v>0</v>
      </c>
      <c r="T84" s="108">
        <f t="shared" si="272"/>
        <v>0</v>
      </c>
      <c r="U84" s="108">
        <f t="shared" si="273"/>
        <v>0</v>
      </c>
      <c r="V84" s="108">
        <f t="shared" si="274"/>
        <v>0</v>
      </c>
      <c r="W84" s="108">
        <f t="shared" si="275"/>
        <v>0</v>
      </c>
      <c r="X84" s="108">
        <f t="shared" si="276"/>
        <v>0</v>
      </c>
      <c r="Y84" s="108">
        <f t="shared" si="277"/>
        <v>0</v>
      </c>
      <c r="Z84" s="128">
        <f t="shared" si="278"/>
        <v>0</v>
      </c>
      <c r="AA84" s="144" t="s">
        <v>449</v>
      </c>
    </row>
    <row r="85" spans="1:27" ht="31.5">
      <c r="A85" s="37" t="s">
        <v>264</v>
      </c>
      <c r="B85" s="41" t="s">
        <v>70</v>
      </c>
      <c r="C85" s="39" t="s">
        <v>71</v>
      </c>
      <c r="D85" s="39" t="s">
        <v>25</v>
      </c>
      <c r="E85" s="134">
        <v>0.04</v>
      </c>
      <c r="F85" s="107">
        <v>0</v>
      </c>
      <c r="G85" s="107">
        <v>0</v>
      </c>
      <c r="H85" s="107">
        <v>0</v>
      </c>
      <c r="I85" s="107">
        <v>0</v>
      </c>
      <c r="J85" s="107">
        <v>0</v>
      </c>
      <c r="K85" s="124">
        <v>0</v>
      </c>
      <c r="L85" s="182" t="s">
        <v>454</v>
      </c>
      <c r="M85" s="134">
        <v>0.04</v>
      </c>
      <c r="N85" s="107">
        <v>0</v>
      </c>
      <c r="O85" s="107">
        <v>0</v>
      </c>
      <c r="P85" s="107">
        <v>0</v>
      </c>
      <c r="Q85" s="107">
        <v>0</v>
      </c>
      <c r="R85" s="107">
        <v>0</v>
      </c>
      <c r="S85" s="124">
        <v>0</v>
      </c>
      <c r="T85" s="108">
        <f t="shared" si="272"/>
        <v>0</v>
      </c>
      <c r="U85" s="108">
        <f t="shared" si="273"/>
        <v>0</v>
      </c>
      <c r="V85" s="108">
        <f t="shared" si="274"/>
        <v>0</v>
      </c>
      <c r="W85" s="108">
        <f t="shared" si="275"/>
        <v>0</v>
      </c>
      <c r="X85" s="108">
        <f t="shared" si="276"/>
        <v>0</v>
      </c>
      <c r="Y85" s="108">
        <f t="shared" si="277"/>
        <v>0</v>
      </c>
      <c r="Z85" s="128">
        <f t="shared" si="278"/>
        <v>0</v>
      </c>
      <c r="AA85" s="147" t="s">
        <v>450</v>
      </c>
    </row>
    <row r="86" spans="1:27" ht="78.75" customHeight="1">
      <c r="A86" s="37" t="s">
        <v>265</v>
      </c>
      <c r="B86" s="41" t="s">
        <v>72</v>
      </c>
      <c r="C86" s="39" t="s">
        <v>73</v>
      </c>
      <c r="D86" s="74" t="s">
        <v>25</v>
      </c>
      <c r="E86" s="133">
        <v>0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24">
        <v>0</v>
      </c>
      <c r="L86" s="107" t="s">
        <v>25</v>
      </c>
      <c r="M86" s="133">
        <v>0</v>
      </c>
      <c r="N86" s="107">
        <v>0</v>
      </c>
      <c r="O86" s="107">
        <v>0</v>
      </c>
      <c r="P86" s="107">
        <v>0</v>
      </c>
      <c r="Q86" s="107">
        <v>0</v>
      </c>
      <c r="R86" s="107">
        <v>0</v>
      </c>
      <c r="S86" s="124">
        <v>0</v>
      </c>
      <c r="T86" s="108">
        <f t="shared" si="272"/>
        <v>0</v>
      </c>
      <c r="U86" s="108">
        <f t="shared" si="273"/>
        <v>0</v>
      </c>
      <c r="V86" s="108">
        <f t="shared" si="274"/>
        <v>0</v>
      </c>
      <c r="W86" s="108">
        <f t="shared" si="275"/>
        <v>0</v>
      </c>
      <c r="X86" s="108">
        <f t="shared" si="276"/>
        <v>0</v>
      </c>
      <c r="Y86" s="108">
        <f t="shared" si="277"/>
        <v>0</v>
      </c>
      <c r="Z86" s="128">
        <f t="shared" si="278"/>
        <v>0</v>
      </c>
      <c r="AA86" s="144" t="s">
        <v>449</v>
      </c>
    </row>
    <row r="87" spans="1:27" ht="78.75">
      <c r="A87" s="62" t="s">
        <v>266</v>
      </c>
      <c r="B87" s="72" t="s">
        <v>267</v>
      </c>
      <c r="C87" s="73" t="s">
        <v>74</v>
      </c>
      <c r="D87" s="78" t="s">
        <v>25</v>
      </c>
      <c r="E87" s="133">
        <v>0</v>
      </c>
      <c r="F87" s="105">
        <v>0</v>
      </c>
      <c r="G87" s="105">
        <v>0</v>
      </c>
      <c r="H87" s="105">
        <v>0</v>
      </c>
      <c r="I87" s="105">
        <v>0</v>
      </c>
      <c r="J87" s="105">
        <v>0</v>
      </c>
      <c r="K87" s="123">
        <v>0</v>
      </c>
      <c r="L87" s="105" t="s">
        <v>25</v>
      </c>
      <c r="M87" s="133">
        <v>0</v>
      </c>
      <c r="N87" s="105">
        <v>0</v>
      </c>
      <c r="O87" s="105">
        <v>0</v>
      </c>
      <c r="P87" s="105">
        <v>0</v>
      </c>
      <c r="Q87" s="105">
        <v>0</v>
      </c>
      <c r="R87" s="105">
        <v>0</v>
      </c>
      <c r="S87" s="123">
        <v>0</v>
      </c>
      <c r="T87" s="106">
        <f t="shared" si="272"/>
        <v>0</v>
      </c>
      <c r="U87" s="106">
        <f t="shared" si="273"/>
        <v>0</v>
      </c>
      <c r="V87" s="106">
        <f t="shared" si="274"/>
        <v>0</v>
      </c>
      <c r="W87" s="106">
        <f t="shared" si="275"/>
        <v>0</v>
      </c>
      <c r="X87" s="106">
        <f t="shared" si="276"/>
        <v>0</v>
      </c>
      <c r="Y87" s="106">
        <f t="shared" si="277"/>
        <v>0</v>
      </c>
      <c r="Z87" s="127">
        <f t="shared" si="278"/>
        <v>0</v>
      </c>
      <c r="AA87" s="144" t="s">
        <v>449</v>
      </c>
    </row>
    <row r="88" spans="1:27" ht="31.5">
      <c r="A88" s="42" t="s">
        <v>268</v>
      </c>
      <c r="B88" s="43" t="s">
        <v>75</v>
      </c>
      <c r="C88" s="44" t="s">
        <v>24</v>
      </c>
      <c r="D88" s="30" t="str">
        <f t="shared" ref="D88" si="279">IF(NOT(SUM(D89:D126)=0),SUM(D89:D126),"нд")</f>
        <v>нд</v>
      </c>
      <c r="E88" s="100">
        <f t="shared" ref="E88" si="280">SUM(E89:E126)</f>
        <v>6.4</v>
      </c>
      <c r="F88" s="100">
        <f t="shared" ref="F88:Z88" si="281">SUM(F89:F126)</f>
        <v>0</v>
      </c>
      <c r="G88" s="100">
        <f t="shared" si="281"/>
        <v>0</v>
      </c>
      <c r="H88" s="100">
        <f t="shared" si="281"/>
        <v>0</v>
      </c>
      <c r="I88" s="100">
        <f t="shared" si="281"/>
        <v>0</v>
      </c>
      <c r="J88" s="100">
        <f t="shared" si="281"/>
        <v>0</v>
      </c>
      <c r="K88" s="118">
        <f t="shared" si="281"/>
        <v>0</v>
      </c>
      <c r="L88" s="100" t="s">
        <v>25</v>
      </c>
      <c r="M88" s="100">
        <f t="shared" ref="M88" si="282">SUM(M89:M126)</f>
        <v>6.4</v>
      </c>
      <c r="N88" s="100">
        <f t="shared" si="281"/>
        <v>0</v>
      </c>
      <c r="O88" s="100">
        <f t="shared" si="281"/>
        <v>0</v>
      </c>
      <c r="P88" s="100">
        <f t="shared" si="281"/>
        <v>0</v>
      </c>
      <c r="Q88" s="100">
        <f t="shared" si="281"/>
        <v>0</v>
      </c>
      <c r="R88" s="100">
        <f t="shared" si="281"/>
        <v>0</v>
      </c>
      <c r="S88" s="118">
        <f t="shared" ref="S88" si="283">SUM(S89:S126)</f>
        <v>0</v>
      </c>
      <c r="T88" s="100">
        <f t="shared" si="281"/>
        <v>0</v>
      </c>
      <c r="U88" s="100">
        <f t="shared" si="281"/>
        <v>0</v>
      </c>
      <c r="V88" s="100">
        <f t="shared" si="281"/>
        <v>0</v>
      </c>
      <c r="W88" s="100">
        <f t="shared" si="281"/>
        <v>0</v>
      </c>
      <c r="X88" s="100">
        <f t="shared" si="281"/>
        <v>0</v>
      </c>
      <c r="Y88" s="100">
        <f t="shared" si="281"/>
        <v>0</v>
      </c>
      <c r="Z88" s="118">
        <f t="shared" si="281"/>
        <v>0</v>
      </c>
      <c r="AA88" s="138" t="s">
        <v>431</v>
      </c>
    </row>
    <row r="89" spans="1:27" ht="47.25">
      <c r="A89" s="37" t="s">
        <v>269</v>
      </c>
      <c r="B89" s="41" t="s">
        <v>76</v>
      </c>
      <c r="C89" s="39" t="s">
        <v>77</v>
      </c>
      <c r="D89" s="74" t="s">
        <v>25</v>
      </c>
      <c r="E89" s="133">
        <v>0</v>
      </c>
      <c r="F89" s="107">
        <v>0</v>
      </c>
      <c r="G89" s="107">
        <v>0</v>
      </c>
      <c r="H89" s="107">
        <v>0</v>
      </c>
      <c r="I89" s="107">
        <v>0</v>
      </c>
      <c r="J89" s="107">
        <v>0</v>
      </c>
      <c r="K89" s="124">
        <v>0</v>
      </c>
      <c r="L89" s="107" t="s">
        <v>25</v>
      </c>
      <c r="M89" s="133">
        <v>0</v>
      </c>
      <c r="N89" s="107">
        <v>0</v>
      </c>
      <c r="O89" s="107">
        <v>0</v>
      </c>
      <c r="P89" s="107">
        <v>0</v>
      </c>
      <c r="Q89" s="107">
        <v>0</v>
      </c>
      <c r="R89" s="107">
        <v>0</v>
      </c>
      <c r="S89" s="124">
        <v>0</v>
      </c>
      <c r="T89" s="108">
        <f t="shared" ref="T89:T101" si="284">M89-E89</f>
        <v>0</v>
      </c>
      <c r="U89" s="108">
        <f t="shared" ref="U89:U101" si="285">N89-F89</f>
        <v>0</v>
      </c>
      <c r="V89" s="108">
        <f t="shared" ref="V89:V101" si="286">O89-G89</f>
        <v>0</v>
      </c>
      <c r="W89" s="108">
        <f t="shared" ref="W89:W101" si="287">P89-H89</f>
        <v>0</v>
      </c>
      <c r="X89" s="108">
        <f t="shared" ref="X89:X101" si="288">Q89-I89</f>
        <v>0</v>
      </c>
      <c r="Y89" s="108">
        <f t="shared" ref="Y89:Y101" si="289">R89-J89</f>
        <v>0</v>
      </c>
      <c r="Z89" s="128">
        <f t="shared" ref="Z89:Z101" si="290">S89-K89</f>
        <v>0</v>
      </c>
      <c r="AA89" s="144" t="s">
        <v>449</v>
      </c>
    </row>
    <row r="90" spans="1:27" ht="47.25">
      <c r="A90" s="37" t="s">
        <v>270</v>
      </c>
      <c r="B90" s="41" t="s">
        <v>78</v>
      </c>
      <c r="C90" s="39" t="s">
        <v>79</v>
      </c>
      <c r="D90" s="74" t="s">
        <v>25</v>
      </c>
      <c r="E90" s="133">
        <v>0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24">
        <v>0</v>
      </c>
      <c r="L90" s="107" t="s">
        <v>25</v>
      </c>
      <c r="M90" s="133">
        <v>0</v>
      </c>
      <c r="N90" s="107">
        <v>0</v>
      </c>
      <c r="O90" s="107">
        <v>0</v>
      </c>
      <c r="P90" s="107">
        <v>0</v>
      </c>
      <c r="Q90" s="107">
        <v>0</v>
      </c>
      <c r="R90" s="107">
        <v>0</v>
      </c>
      <c r="S90" s="124">
        <v>0</v>
      </c>
      <c r="T90" s="108">
        <f t="shared" si="284"/>
        <v>0</v>
      </c>
      <c r="U90" s="108">
        <f t="shared" si="285"/>
        <v>0</v>
      </c>
      <c r="V90" s="108">
        <f t="shared" si="286"/>
        <v>0</v>
      </c>
      <c r="W90" s="108">
        <f t="shared" si="287"/>
        <v>0</v>
      </c>
      <c r="X90" s="108">
        <f t="shared" si="288"/>
        <v>0</v>
      </c>
      <c r="Y90" s="108">
        <f t="shared" si="289"/>
        <v>0</v>
      </c>
      <c r="Z90" s="128">
        <f t="shared" si="290"/>
        <v>0</v>
      </c>
      <c r="AA90" s="144" t="s">
        <v>449</v>
      </c>
    </row>
    <row r="91" spans="1:27" ht="47.25">
      <c r="A91" s="37" t="s">
        <v>271</v>
      </c>
      <c r="B91" s="41" t="s">
        <v>272</v>
      </c>
      <c r="C91" s="39" t="s">
        <v>80</v>
      </c>
      <c r="D91" s="74" t="s">
        <v>25</v>
      </c>
      <c r="E91" s="133">
        <v>0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24">
        <v>0</v>
      </c>
      <c r="L91" s="107" t="s">
        <v>25</v>
      </c>
      <c r="M91" s="133">
        <v>0</v>
      </c>
      <c r="N91" s="107">
        <v>0</v>
      </c>
      <c r="O91" s="107">
        <v>0</v>
      </c>
      <c r="P91" s="107">
        <v>0</v>
      </c>
      <c r="Q91" s="107">
        <v>0</v>
      </c>
      <c r="R91" s="107">
        <v>0</v>
      </c>
      <c r="S91" s="124">
        <v>0</v>
      </c>
      <c r="T91" s="108">
        <f t="shared" si="284"/>
        <v>0</v>
      </c>
      <c r="U91" s="108">
        <f t="shared" si="285"/>
        <v>0</v>
      </c>
      <c r="V91" s="108">
        <f t="shared" si="286"/>
        <v>0</v>
      </c>
      <c r="W91" s="108">
        <f t="shared" si="287"/>
        <v>0</v>
      </c>
      <c r="X91" s="108">
        <f t="shared" si="288"/>
        <v>0</v>
      </c>
      <c r="Y91" s="108">
        <f t="shared" si="289"/>
        <v>0</v>
      </c>
      <c r="Z91" s="128">
        <f t="shared" si="290"/>
        <v>0</v>
      </c>
      <c r="AA91" s="144" t="s">
        <v>449</v>
      </c>
    </row>
    <row r="92" spans="1:27" ht="47.25">
      <c r="A92" s="37" t="s">
        <v>273</v>
      </c>
      <c r="B92" s="48" t="s">
        <v>274</v>
      </c>
      <c r="C92" s="74" t="s">
        <v>275</v>
      </c>
      <c r="D92" s="74" t="s">
        <v>25</v>
      </c>
      <c r="E92" s="133">
        <v>0</v>
      </c>
      <c r="F92" s="107">
        <v>0</v>
      </c>
      <c r="G92" s="107">
        <v>0</v>
      </c>
      <c r="H92" s="107">
        <v>0</v>
      </c>
      <c r="I92" s="107">
        <v>0</v>
      </c>
      <c r="J92" s="107">
        <v>0</v>
      </c>
      <c r="K92" s="124">
        <v>0</v>
      </c>
      <c r="L92" s="107" t="s">
        <v>25</v>
      </c>
      <c r="M92" s="133">
        <v>0</v>
      </c>
      <c r="N92" s="107">
        <v>0</v>
      </c>
      <c r="O92" s="107">
        <v>0</v>
      </c>
      <c r="P92" s="107">
        <v>0</v>
      </c>
      <c r="Q92" s="107">
        <v>0</v>
      </c>
      <c r="R92" s="107">
        <v>0</v>
      </c>
      <c r="S92" s="124">
        <v>0</v>
      </c>
      <c r="T92" s="108">
        <f t="shared" si="284"/>
        <v>0</v>
      </c>
      <c r="U92" s="108">
        <f t="shared" si="285"/>
        <v>0</v>
      </c>
      <c r="V92" s="108">
        <f t="shared" si="286"/>
        <v>0</v>
      </c>
      <c r="W92" s="108">
        <f t="shared" si="287"/>
        <v>0</v>
      </c>
      <c r="X92" s="108">
        <f t="shared" si="288"/>
        <v>0</v>
      </c>
      <c r="Y92" s="108">
        <f t="shared" si="289"/>
        <v>0</v>
      </c>
      <c r="Z92" s="128">
        <f t="shared" si="290"/>
        <v>0</v>
      </c>
      <c r="AA92" s="144" t="s">
        <v>449</v>
      </c>
    </row>
    <row r="93" spans="1:27" ht="47.25">
      <c r="A93" s="37" t="s">
        <v>276</v>
      </c>
      <c r="B93" s="41" t="s">
        <v>277</v>
      </c>
      <c r="C93" s="39" t="s">
        <v>81</v>
      </c>
      <c r="D93" s="74" t="s">
        <v>25</v>
      </c>
      <c r="E93" s="133">
        <v>0</v>
      </c>
      <c r="F93" s="107">
        <v>0</v>
      </c>
      <c r="G93" s="107">
        <v>0</v>
      </c>
      <c r="H93" s="107">
        <v>0</v>
      </c>
      <c r="I93" s="107">
        <v>0</v>
      </c>
      <c r="J93" s="107">
        <v>0</v>
      </c>
      <c r="K93" s="124">
        <v>0</v>
      </c>
      <c r="L93" s="107" t="s">
        <v>25</v>
      </c>
      <c r="M93" s="133">
        <v>0</v>
      </c>
      <c r="N93" s="107">
        <v>0</v>
      </c>
      <c r="O93" s="107">
        <v>0</v>
      </c>
      <c r="P93" s="107">
        <v>0</v>
      </c>
      <c r="Q93" s="107">
        <v>0</v>
      </c>
      <c r="R93" s="107">
        <v>0</v>
      </c>
      <c r="S93" s="124">
        <v>0</v>
      </c>
      <c r="T93" s="108">
        <f t="shared" si="284"/>
        <v>0</v>
      </c>
      <c r="U93" s="108">
        <f t="shared" si="285"/>
        <v>0</v>
      </c>
      <c r="V93" s="108">
        <f t="shared" si="286"/>
        <v>0</v>
      </c>
      <c r="W93" s="108">
        <f t="shared" si="287"/>
        <v>0</v>
      </c>
      <c r="X93" s="108">
        <f t="shared" si="288"/>
        <v>0</v>
      </c>
      <c r="Y93" s="108">
        <f t="shared" si="289"/>
        <v>0</v>
      </c>
      <c r="Z93" s="128">
        <f t="shared" si="290"/>
        <v>0</v>
      </c>
      <c r="AA93" s="144" t="s">
        <v>449</v>
      </c>
    </row>
    <row r="94" spans="1:27" ht="47.25">
      <c r="A94" s="37" t="s">
        <v>278</v>
      </c>
      <c r="B94" s="41" t="s">
        <v>82</v>
      </c>
      <c r="C94" s="39" t="s">
        <v>83</v>
      </c>
      <c r="D94" s="74" t="s">
        <v>25</v>
      </c>
      <c r="E94" s="133">
        <v>0</v>
      </c>
      <c r="F94" s="107">
        <v>0</v>
      </c>
      <c r="G94" s="107">
        <v>0</v>
      </c>
      <c r="H94" s="107">
        <v>0</v>
      </c>
      <c r="I94" s="107">
        <v>0</v>
      </c>
      <c r="J94" s="107">
        <v>0</v>
      </c>
      <c r="K94" s="124">
        <v>0</v>
      </c>
      <c r="L94" s="107" t="s">
        <v>25</v>
      </c>
      <c r="M94" s="133">
        <v>0</v>
      </c>
      <c r="N94" s="107">
        <v>0</v>
      </c>
      <c r="O94" s="107">
        <v>0</v>
      </c>
      <c r="P94" s="107">
        <v>0</v>
      </c>
      <c r="Q94" s="107">
        <v>0</v>
      </c>
      <c r="R94" s="107">
        <v>0</v>
      </c>
      <c r="S94" s="124">
        <v>0</v>
      </c>
      <c r="T94" s="108">
        <f t="shared" si="284"/>
        <v>0</v>
      </c>
      <c r="U94" s="108">
        <f t="shared" si="285"/>
        <v>0</v>
      </c>
      <c r="V94" s="108">
        <f t="shared" si="286"/>
        <v>0</v>
      </c>
      <c r="W94" s="108">
        <f t="shared" si="287"/>
        <v>0</v>
      </c>
      <c r="X94" s="108">
        <f t="shared" si="288"/>
        <v>0</v>
      </c>
      <c r="Y94" s="108">
        <f t="shared" si="289"/>
        <v>0</v>
      </c>
      <c r="Z94" s="128">
        <f t="shared" si="290"/>
        <v>0</v>
      </c>
      <c r="AA94" s="144" t="s">
        <v>449</v>
      </c>
    </row>
    <row r="95" spans="1:27" ht="47.25">
      <c r="A95" s="62" t="s">
        <v>279</v>
      </c>
      <c r="B95" s="72" t="s">
        <v>280</v>
      </c>
      <c r="C95" s="73" t="s">
        <v>84</v>
      </c>
      <c r="D95" s="78" t="s">
        <v>25</v>
      </c>
      <c r="E95" s="133">
        <v>0</v>
      </c>
      <c r="F95" s="105">
        <v>0</v>
      </c>
      <c r="G95" s="105">
        <v>0</v>
      </c>
      <c r="H95" s="105">
        <v>0</v>
      </c>
      <c r="I95" s="105">
        <v>0</v>
      </c>
      <c r="J95" s="105">
        <v>0</v>
      </c>
      <c r="K95" s="123">
        <v>0</v>
      </c>
      <c r="L95" s="105" t="s">
        <v>25</v>
      </c>
      <c r="M95" s="133">
        <v>0</v>
      </c>
      <c r="N95" s="105">
        <v>0</v>
      </c>
      <c r="O95" s="105">
        <v>0</v>
      </c>
      <c r="P95" s="105">
        <v>0</v>
      </c>
      <c r="Q95" s="105">
        <v>0</v>
      </c>
      <c r="R95" s="105">
        <v>0</v>
      </c>
      <c r="S95" s="123">
        <v>0</v>
      </c>
      <c r="T95" s="106">
        <f t="shared" si="284"/>
        <v>0</v>
      </c>
      <c r="U95" s="106">
        <f t="shared" si="285"/>
        <v>0</v>
      </c>
      <c r="V95" s="106">
        <f t="shared" si="286"/>
        <v>0</v>
      </c>
      <c r="W95" s="106">
        <f t="shared" si="287"/>
        <v>0</v>
      </c>
      <c r="X95" s="106">
        <f t="shared" si="288"/>
        <v>0</v>
      </c>
      <c r="Y95" s="106">
        <f t="shared" si="289"/>
        <v>0</v>
      </c>
      <c r="Z95" s="127">
        <f t="shared" si="290"/>
        <v>0</v>
      </c>
      <c r="AA95" s="144" t="s">
        <v>449</v>
      </c>
    </row>
    <row r="96" spans="1:27" ht="47.25">
      <c r="A96" s="37" t="s">
        <v>281</v>
      </c>
      <c r="B96" s="41" t="s">
        <v>282</v>
      </c>
      <c r="C96" s="39" t="s">
        <v>85</v>
      </c>
      <c r="D96" s="74" t="s">
        <v>25</v>
      </c>
      <c r="E96" s="133">
        <v>0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24">
        <v>0</v>
      </c>
      <c r="L96" s="107" t="s">
        <v>25</v>
      </c>
      <c r="M96" s="133">
        <v>0</v>
      </c>
      <c r="N96" s="107">
        <v>0</v>
      </c>
      <c r="O96" s="107">
        <v>0</v>
      </c>
      <c r="P96" s="107">
        <v>0</v>
      </c>
      <c r="Q96" s="107">
        <v>0</v>
      </c>
      <c r="R96" s="107">
        <v>0</v>
      </c>
      <c r="S96" s="124">
        <v>0</v>
      </c>
      <c r="T96" s="108">
        <f t="shared" si="284"/>
        <v>0</v>
      </c>
      <c r="U96" s="108">
        <f t="shared" si="285"/>
        <v>0</v>
      </c>
      <c r="V96" s="108">
        <f t="shared" si="286"/>
        <v>0</v>
      </c>
      <c r="W96" s="108">
        <f t="shared" si="287"/>
        <v>0</v>
      </c>
      <c r="X96" s="108">
        <f t="shared" si="288"/>
        <v>0</v>
      </c>
      <c r="Y96" s="108">
        <f t="shared" si="289"/>
        <v>0</v>
      </c>
      <c r="Z96" s="128">
        <f t="shared" si="290"/>
        <v>0</v>
      </c>
      <c r="AA96" s="144" t="s">
        <v>449</v>
      </c>
    </row>
    <row r="97" spans="1:27" ht="47.25">
      <c r="A97" s="62" t="s">
        <v>283</v>
      </c>
      <c r="B97" s="72" t="s">
        <v>284</v>
      </c>
      <c r="C97" s="73" t="s">
        <v>86</v>
      </c>
      <c r="D97" s="78" t="s">
        <v>25</v>
      </c>
      <c r="E97" s="133">
        <v>0</v>
      </c>
      <c r="F97" s="105">
        <v>0</v>
      </c>
      <c r="G97" s="105">
        <v>0</v>
      </c>
      <c r="H97" s="105">
        <v>0</v>
      </c>
      <c r="I97" s="105">
        <v>0</v>
      </c>
      <c r="J97" s="105">
        <v>0</v>
      </c>
      <c r="K97" s="123">
        <v>0</v>
      </c>
      <c r="L97" s="105" t="s">
        <v>25</v>
      </c>
      <c r="M97" s="133">
        <v>0</v>
      </c>
      <c r="N97" s="105">
        <v>0</v>
      </c>
      <c r="O97" s="105">
        <v>0</v>
      </c>
      <c r="P97" s="105">
        <v>0</v>
      </c>
      <c r="Q97" s="105">
        <v>0</v>
      </c>
      <c r="R97" s="105">
        <v>0</v>
      </c>
      <c r="S97" s="123">
        <v>0</v>
      </c>
      <c r="T97" s="106">
        <f t="shared" si="284"/>
        <v>0</v>
      </c>
      <c r="U97" s="106">
        <f t="shared" si="285"/>
        <v>0</v>
      </c>
      <c r="V97" s="106">
        <f t="shared" si="286"/>
        <v>0</v>
      </c>
      <c r="W97" s="106">
        <f t="shared" si="287"/>
        <v>0</v>
      </c>
      <c r="X97" s="106">
        <f t="shared" si="288"/>
        <v>0</v>
      </c>
      <c r="Y97" s="106">
        <f t="shared" si="289"/>
        <v>0</v>
      </c>
      <c r="Z97" s="127">
        <f t="shared" si="290"/>
        <v>0</v>
      </c>
      <c r="AA97" s="144" t="s">
        <v>449</v>
      </c>
    </row>
    <row r="98" spans="1:27" ht="47.25">
      <c r="A98" s="37" t="s">
        <v>285</v>
      </c>
      <c r="B98" s="48" t="s">
        <v>87</v>
      </c>
      <c r="C98" s="39" t="s">
        <v>88</v>
      </c>
      <c r="D98" s="39" t="s">
        <v>25</v>
      </c>
      <c r="E98" s="133">
        <v>0.8</v>
      </c>
      <c r="F98" s="107">
        <v>0</v>
      </c>
      <c r="G98" s="107">
        <v>0</v>
      </c>
      <c r="H98" s="107">
        <v>0</v>
      </c>
      <c r="I98" s="107">
        <v>0</v>
      </c>
      <c r="J98" s="107">
        <v>0</v>
      </c>
      <c r="K98" s="124">
        <v>0</v>
      </c>
      <c r="L98" s="107" t="s">
        <v>455</v>
      </c>
      <c r="M98" s="133">
        <v>0.8</v>
      </c>
      <c r="N98" s="107">
        <v>0</v>
      </c>
      <c r="O98" s="107">
        <v>0</v>
      </c>
      <c r="P98" s="107">
        <v>0</v>
      </c>
      <c r="Q98" s="107">
        <v>0</v>
      </c>
      <c r="R98" s="107">
        <v>0</v>
      </c>
      <c r="S98" s="124">
        <v>0</v>
      </c>
      <c r="T98" s="108">
        <f t="shared" si="284"/>
        <v>0</v>
      </c>
      <c r="U98" s="108">
        <f t="shared" si="285"/>
        <v>0</v>
      </c>
      <c r="V98" s="108">
        <f t="shared" si="286"/>
        <v>0</v>
      </c>
      <c r="W98" s="108">
        <f t="shared" si="287"/>
        <v>0</v>
      </c>
      <c r="X98" s="108">
        <f t="shared" si="288"/>
        <v>0</v>
      </c>
      <c r="Y98" s="108">
        <f t="shared" si="289"/>
        <v>0</v>
      </c>
      <c r="Z98" s="128">
        <f t="shared" si="290"/>
        <v>0</v>
      </c>
      <c r="AA98" s="147" t="s">
        <v>450</v>
      </c>
    </row>
    <row r="99" spans="1:27" ht="47.25">
      <c r="A99" s="37" t="s">
        <v>286</v>
      </c>
      <c r="B99" s="48" t="s">
        <v>287</v>
      </c>
      <c r="C99" s="39" t="s">
        <v>89</v>
      </c>
      <c r="D99" s="39" t="s">
        <v>25</v>
      </c>
      <c r="E99" s="133">
        <v>0.8</v>
      </c>
      <c r="F99" s="107">
        <v>0</v>
      </c>
      <c r="G99" s="107">
        <v>0</v>
      </c>
      <c r="H99" s="107">
        <v>0</v>
      </c>
      <c r="I99" s="107">
        <v>0</v>
      </c>
      <c r="J99" s="107">
        <v>0</v>
      </c>
      <c r="K99" s="124">
        <v>0</v>
      </c>
      <c r="L99" s="107" t="s">
        <v>456</v>
      </c>
      <c r="M99" s="133">
        <v>0.8</v>
      </c>
      <c r="N99" s="107">
        <v>0</v>
      </c>
      <c r="O99" s="107">
        <v>0</v>
      </c>
      <c r="P99" s="107">
        <v>0</v>
      </c>
      <c r="Q99" s="107">
        <v>0</v>
      </c>
      <c r="R99" s="107">
        <v>0</v>
      </c>
      <c r="S99" s="124">
        <v>0</v>
      </c>
      <c r="T99" s="108">
        <f t="shared" si="284"/>
        <v>0</v>
      </c>
      <c r="U99" s="108">
        <f t="shared" si="285"/>
        <v>0</v>
      </c>
      <c r="V99" s="108">
        <f t="shared" si="286"/>
        <v>0</v>
      </c>
      <c r="W99" s="108">
        <f t="shared" si="287"/>
        <v>0</v>
      </c>
      <c r="X99" s="108">
        <f t="shared" si="288"/>
        <v>0</v>
      </c>
      <c r="Y99" s="108">
        <f t="shared" si="289"/>
        <v>0</v>
      </c>
      <c r="Z99" s="128">
        <f t="shared" si="290"/>
        <v>0</v>
      </c>
      <c r="AA99" s="147" t="s">
        <v>450</v>
      </c>
    </row>
    <row r="100" spans="1:27" ht="47.25">
      <c r="A100" s="62" t="s">
        <v>288</v>
      </c>
      <c r="B100" s="72" t="s">
        <v>289</v>
      </c>
      <c r="C100" s="73" t="s">
        <v>90</v>
      </c>
      <c r="D100" s="78" t="s">
        <v>25</v>
      </c>
      <c r="E100" s="133">
        <v>0</v>
      </c>
      <c r="F100" s="105">
        <v>0</v>
      </c>
      <c r="G100" s="105">
        <v>0</v>
      </c>
      <c r="H100" s="105">
        <v>0</v>
      </c>
      <c r="I100" s="105">
        <v>0</v>
      </c>
      <c r="J100" s="105">
        <v>0</v>
      </c>
      <c r="K100" s="123">
        <v>0</v>
      </c>
      <c r="L100" s="105" t="s">
        <v>25</v>
      </c>
      <c r="M100" s="133">
        <v>0</v>
      </c>
      <c r="N100" s="105">
        <v>0</v>
      </c>
      <c r="O100" s="105">
        <v>0</v>
      </c>
      <c r="P100" s="105">
        <v>0</v>
      </c>
      <c r="Q100" s="105">
        <v>0</v>
      </c>
      <c r="R100" s="105">
        <v>0</v>
      </c>
      <c r="S100" s="123">
        <v>0</v>
      </c>
      <c r="T100" s="106">
        <f t="shared" si="284"/>
        <v>0</v>
      </c>
      <c r="U100" s="106">
        <f t="shared" si="285"/>
        <v>0</v>
      </c>
      <c r="V100" s="106">
        <f t="shared" si="286"/>
        <v>0</v>
      </c>
      <c r="W100" s="106">
        <f t="shared" si="287"/>
        <v>0</v>
      </c>
      <c r="X100" s="106">
        <f t="shared" si="288"/>
        <v>0</v>
      </c>
      <c r="Y100" s="106">
        <f t="shared" si="289"/>
        <v>0</v>
      </c>
      <c r="Z100" s="127">
        <f t="shared" si="290"/>
        <v>0</v>
      </c>
      <c r="AA100" s="144" t="s">
        <v>449</v>
      </c>
    </row>
    <row r="101" spans="1:27" ht="47.25">
      <c r="A101" s="62" t="s">
        <v>290</v>
      </c>
      <c r="B101" s="75" t="s">
        <v>291</v>
      </c>
      <c r="C101" s="73" t="s">
        <v>91</v>
      </c>
      <c r="D101" s="78" t="s">
        <v>25</v>
      </c>
      <c r="E101" s="133">
        <v>0</v>
      </c>
      <c r="F101" s="105">
        <v>0</v>
      </c>
      <c r="G101" s="105">
        <v>0</v>
      </c>
      <c r="H101" s="105">
        <v>0</v>
      </c>
      <c r="I101" s="105">
        <v>0</v>
      </c>
      <c r="J101" s="105">
        <v>0</v>
      </c>
      <c r="K101" s="123">
        <v>0</v>
      </c>
      <c r="L101" s="105" t="s">
        <v>25</v>
      </c>
      <c r="M101" s="133">
        <v>0</v>
      </c>
      <c r="N101" s="105">
        <v>0</v>
      </c>
      <c r="O101" s="105">
        <v>0</v>
      </c>
      <c r="P101" s="105">
        <v>0</v>
      </c>
      <c r="Q101" s="105">
        <v>0</v>
      </c>
      <c r="R101" s="105">
        <v>0</v>
      </c>
      <c r="S101" s="123">
        <v>0</v>
      </c>
      <c r="T101" s="106">
        <f t="shared" si="284"/>
        <v>0</v>
      </c>
      <c r="U101" s="106">
        <f t="shared" si="285"/>
        <v>0</v>
      </c>
      <c r="V101" s="106">
        <f t="shared" si="286"/>
        <v>0</v>
      </c>
      <c r="W101" s="106">
        <f t="shared" si="287"/>
        <v>0</v>
      </c>
      <c r="X101" s="106">
        <f t="shared" si="288"/>
        <v>0</v>
      </c>
      <c r="Y101" s="106">
        <f t="shared" si="289"/>
        <v>0</v>
      </c>
      <c r="Z101" s="127">
        <f t="shared" si="290"/>
        <v>0</v>
      </c>
      <c r="AA101" s="144" t="s">
        <v>449</v>
      </c>
    </row>
    <row r="102" spans="1:27" ht="47.25">
      <c r="A102" s="62" t="s">
        <v>292</v>
      </c>
      <c r="B102" s="75" t="s">
        <v>293</v>
      </c>
      <c r="C102" s="73" t="s">
        <v>92</v>
      </c>
      <c r="D102" s="73" t="s">
        <v>25</v>
      </c>
      <c r="E102" s="133">
        <v>0</v>
      </c>
      <c r="F102" s="105">
        <v>0</v>
      </c>
      <c r="G102" s="105">
        <v>0</v>
      </c>
      <c r="H102" s="105">
        <v>0</v>
      </c>
      <c r="I102" s="105">
        <v>0</v>
      </c>
      <c r="J102" s="105">
        <v>0</v>
      </c>
      <c r="K102" s="123">
        <v>0</v>
      </c>
      <c r="L102" s="105" t="s">
        <v>25</v>
      </c>
      <c r="M102" s="133">
        <v>0</v>
      </c>
      <c r="N102" s="105">
        <v>0</v>
      </c>
      <c r="O102" s="105">
        <v>0</v>
      </c>
      <c r="P102" s="105">
        <v>0</v>
      </c>
      <c r="Q102" s="105">
        <v>0</v>
      </c>
      <c r="R102" s="105">
        <v>0</v>
      </c>
      <c r="S102" s="123">
        <v>0</v>
      </c>
      <c r="T102" s="106">
        <f t="shared" ref="T102:T107" si="291">M102-E102</f>
        <v>0</v>
      </c>
      <c r="U102" s="106">
        <f t="shared" ref="U102:U107" si="292">N102-F102</f>
        <v>0</v>
      </c>
      <c r="V102" s="106">
        <f t="shared" ref="V102:V107" si="293">O102-G102</f>
        <v>0</v>
      </c>
      <c r="W102" s="106">
        <f t="shared" ref="W102:W107" si="294">P102-H102</f>
        <v>0</v>
      </c>
      <c r="X102" s="106">
        <f t="shared" ref="X102:X107" si="295">Q102-I102</f>
        <v>0</v>
      </c>
      <c r="Y102" s="106">
        <f t="shared" ref="Y102:Y107" si="296">R102-J102</f>
        <v>0</v>
      </c>
      <c r="Z102" s="127">
        <f t="shared" ref="Z102:Z107" si="297">S102-K102</f>
        <v>0</v>
      </c>
      <c r="AA102" s="144" t="s">
        <v>449</v>
      </c>
    </row>
    <row r="103" spans="1:27" ht="47.25">
      <c r="A103" s="37" t="s">
        <v>294</v>
      </c>
      <c r="B103" s="48" t="s">
        <v>93</v>
      </c>
      <c r="C103" s="39" t="s">
        <v>94</v>
      </c>
      <c r="D103" s="39" t="s">
        <v>25</v>
      </c>
      <c r="E103" s="133">
        <v>0.4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24">
        <v>0</v>
      </c>
      <c r="L103" s="107" t="s">
        <v>457</v>
      </c>
      <c r="M103" s="133">
        <v>0.4</v>
      </c>
      <c r="N103" s="107">
        <v>0</v>
      </c>
      <c r="O103" s="107">
        <v>0</v>
      </c>
      <c r="P103" s="107">
        <v>0</v>
      </c>
      <c r="Q103" s="107">
        <v>0</v>
      </c>
      <c r="R103" s="107">
        <v>0</v>
      </c>
      <c r="S103" s="124">
        <v>0</v>
      </c>
      <c r="T103" s="108">
        <f t="shared" si="291"/>
        <v>0</v>
      </c>
      <c r="U103" s="108">
        <f t="shared" si="292"/>
        <v>0</v>
      </c>
      <c r="V103" s="108">
        <f t="shared" si="293"/>
        <v>0</v>
      </c>
      <c r="W103" s="108">
        <f t="shared" si="294"/>
        <v>0</v>
      </c>
      <c r="X103" s="108">
        <f t="shared" si="295"/>
        <v>0</v>
      </c>
      <c r="Y103" s="108">
        <f t="shared" si="296"/>
        <v>0</v>
      </c>
      <c r="Z103" s="128">
        <f t="shared" si="297"/>
        <v>0</v>
      </c>
      <c r="AA103" s="147" t="s">
        <v>450</v>
      </c>
    </row>
    <row r="104" spans="1:27" ht="47.25">
      <c r="A104" s="37" t="s">
        <v>295</v>
      </c>
      <c r="B104" s="48" t="s">
        <v>95</v>
      </c>
      <c r="C104" s="39" t="s">
        <v>96</v>
      </c>
      <c r="D104" s="39" t="s">
        <v>25</v>
      </c>
      <c r="E104" s="133">
        <v>0.8</v>
      </c>
      <c r="F104" s="107">
        <v>0</v>
      </c>
      <c r="G104" s="107">
        <v>0</v>
      </c>
      <c r="H104" s="107">
        <v>0</v>
      </c>
      <c r="I104" s="107">
        <v>0</v>
      </c>
      <c r="J104" s="107">
        <v>0</v>
      </c>
      <c r="K104" s="124">
        <v>0</v>
      </c>
      <c r="L104" s="107" t="s">
        <v>457</v>
      </c>
      <c r="M104" s="133">
        <v>0.8</v>
      </c>
      <c r="N104" s="107">
        <v>0</v>
      </c>
      <c r="O104" s="107">
        <v>0</v>
      </c>
      <c r="P104" s="107">
        <v>0</v>
      </c>
      <c r="Q104" s="107">
        <v>0</v>
      </c>
      <c r="R104" s="107">
        <v>0</v>
      </c>
      <c r="S104" s="124">
        <v>0</v>
      </c>
      <c r="T104" s="108">
        <f t="shared" si="291"/>
        <v>0</v>
      </c>
      <c r="U104" s="108">
        <f t="shared" si="292"/>
        <v>0</v>
      </c>
      <c r="V104" s="108">
        <f t="shared" si="293"/>
        <v>0</v>
      </c>
      <c r="W104" s="108">
        <f t="shared" si="294"/>
        <v>0</v>
      </c>
      <c r="X104" s="108">
        <f t="shared" si="295"/>
        <v>0</v>
      </c>
      <c r="Y104" s="108">
        <f t="shared" si="296"/>
        <v>0</v>
      </c>
      <c r="Z104" s="128">
        <f t="shared" si="297"/>
        <v>0</v>
      </c>
      <c r="AA104" s="147" t="s">
        <v>450</v>
      </c>
    </row>
    <row r="105" spans="1:27" ht="47.25">
      <c r="A105" s="37" t="s">
        <v>296</v>
      </c>
      <c r="B105" s="48" t="s">
        <v>97</v>
      </c>
      <c r="C105" s="39" t="s">
        <v>98</v>
      </c>
      <c r="D105" s="39" t="s">
        <v>25</v>
      </c>
      <c r="E105" s="133">
        <v>0.8</v>
      </c>
      <c r="F105" s="107">
        <v>0</v>
      </c>
      <c r="G105" s="107">
        <v>0</v>
      </c>
      <c r="H105" s="107">
        <v>0</v>
      </c>
      <c r="I105" s="107">
        <v>0</v>
      </c>
      <c r="J105" s="107">
        <v>0</v>
      </c>
      <c r="K105" s="124">
        <v>0</v>
      </c>
      <c r="L105" s="107" t="s">
        <v>455</v>
      </c>
      <c r="M105" s="133">
        <v>0.8</v>
      </c>
      <c r="N105" s="107">
        <v>0</v>
      </c>
      <c r="O105" s="107">
        <v>0</v>
      </c>
      <c r="P105" s="107">
        <v>0</v>
      </c>
      <c r="Q105" s="107">
        <v>0</v>
      </c>
      <c r="R105" s="107">
        <v>0</v>
      </c>
      <c r="S105" s="124">
        <v>0</v>
      </c>
      <c r="T105" s="108">
        <f t="shared" si="291"/>
        <v>0</v>
      </c>
      <c r="U105" s="108">
        <f t="shared" si="292"/>
        <v>0</v>
      </c>
      <c r="V105" s="108">
        <f t="shared" si="293"/>
        <v>0</v>
      </c>
      <c r="W105" s="108">
        <f t="shared" si="294"/>
        <v>0</v>
      </c>
      <c r="X105" s="108">
        <f t="shared" si="295"/>
        <v>0</v>
      </c>
      <c r="Y105" s="108">
        <f t="shared" si="296"/>
        <v>0</v>
      </c>
      <c r="Z105" s="128">
        <f t="shared" si="297"/>
        <v>0</v>
      </c>
      <c r="AA105" s="147" t="s">
        <v>450</v>
      </c>
    </row>
    <row r="106" spans="1:27" ht="47.25">
      <c r="A106" s="37" t="s">
        <v>297</v>
      </c>
      <c r="B106" s="48" t="s">
        <v>99</v>
      </c>
      <c r="C106" s="74" t="s">
        <v>100</v>
      </c>
      <c r="D106" s="74" t="s">
        <v>25</v>
      </c>
      <c r="E106" s="133">
        <v>0</v>
      </c>
      <c r="F106" s="107">
        <v>0</v>
      </c>
      <c r="G106" s="107">
        <v>0</v>
      </c>
      <c r="H106" s="107">
        <v>0</v>
      </c>
      <c r="I106" s="107">
        <v>0</v>
      </c>
      <c r="J106" s="107">
        <v>0</v>
      </c>
      <c r="K106" s="124">
        <v>0</v>
      </c>
      <c r="L106" s="107" t="s">
        <v>25</v>
      </c>
      <c r="M106" s="133">
        <v>0</v>
      </c>
      <c r="N106" s="107">
        <v>0</v>
      </c>
      <c r="O106" s="107">
        <v>0</v>
      </c>
      <c r="P106" s="107">
        <v>0</v>
      </c>
      <c r="Q106" s="107">
        <v>0</v>
      </c>
      <c r="R106" s="107">
        <v>0</v>
      </c>
      <c r="S106" s="124">
        <v>0</v>
      </c>
      <c r="T106" s="108">
        <f t="shared" si="291"/>
        <v>0</v>
      </c>
      <c r="U106" s="108">
        <f t="shared" si="292"/>
        <v>0</v>
      </c>
      <c r="V106" s="108">
        <f t="shared" si="293"/>
        <v>0</v>
      </c>
      <c r="W106" s="108">
        <f t="shared" si="294"/>
        <v>0</v>
      </c>
      <c r="X106" s="108">
        <f t="shared" si="295"/>
        <v>0</v>
      </c>
      <c r="Y106" s="108">
        <f t="shared" si="296"/>
        <v>0</v>
      </c>
      <c r="Z106" s="128">
        <f t="shared" si="297"/>
        <v>0</v>
      </c>
      <c r="AA106" s="144" t="s">
        <v>449</v>
      </c>
    </row>
    <row r="107" spans="1:27" ht="47.25">
      <c r="A107" s="37" t="s">
        <v>298</v>
      </c>
      <c r="B107" s="48" t="s">
        <v>299</v>
      </c>
      <c r="C107" s="39" t="s">
        <v>101</v>
      </c>
      <c r="D107" s="39" t="s">
        <v>25</v>
      </c>
      <c r="E107" s="133">
        <v>0</v>
      </c>
      <c r="F107" s="107">
        <v>0</v>
      </c>
      <c r="G107" s="107">
        <v>0</v>
      </c>
      <c r="H107" s="107">
        <v>0</v>
      </c>
      <c r="I107" s="107">
        <v>0</v>
      </c>
      <c r="J107" s="107">
        <v>0</v>
      </c>
      <c r="K107" s="124">
        <v>0</v>
      </c>
      <c r="L107" s="107" t="s">
        <v>25</v>
      </c>
      <c r="M107" s="133">
        <v>0</v>
      </c>
      <c r="N107" s="107">
        <v>0</v>
      </c>
      <c r="O107" s="107">
        <v>0</v>
      </c>
      <c r="P107" s="107">
        <v>0</v>
      </c>
      <c r="Q107" s="107">
        <v>0</v>
      </c>
      <c r="R107" s="107">
        <v>0</v>
      </c>
      <c r="S107" s="124">
        <v>0</v>
      </c>
      <c r="T107" s="108">
        <f t="shared" si="291"/>
        <v>0</v>
      </c>
      <c r="U107" s="108">
        <f t="shared" si="292"/>
        <v>0</v>
      </c>
      <c r="V107" s="108">
        <f t="shared" si="293"/>
        <v>0</v>
      </c>
      <c r="W107" s="108">
        <f t="shared" si="294"/>
        <v>0</v>
      </c>
      <c r="X107" s="108">
        <f t="shared" si="295"/>
        <v>0</v>
      </c>
      <c r="Y107" s="108">
        <f t="shared" si="296"/>
        <v>0</v>
      </c>
      <c r="Z107" s="128">
        <f t="shared" si="297"/>
        <v>0</v>
      </c>
      <c r="AA107" s="144" t="s">
        <v>449</v>
      </c>
    </row>
    <row r="108" spans="1:27" ht="47.25">
      <c r="A108" s="37" t="s">
        <v>300</v>
      </c>
      <c r="B108" s="48" t="s">
        <v>102</v>
      </c>
      <c r="C108" s="39" t="s">
        <v>103</v>
      </c>
      <c r="D108" s="39" t="s">
        <v>25</v>
      </c>
      <c r="E108" s="133">
        <v>0.8</v>
      </c>
      <c r="F108" s="107">
        <v>0</v>
      </c>
      <c r="G108" s="107">
        <v>0</v>
      </c>
      <c r="H108" s="107">
        <v>0</v>
      </c>
      <c r="I108" s="107">
        <v>0</v>
      </c>
      <c r="J108" s="107">
        <v>0</v>
      </c>
      <c r="K108" s="124">
        <v>0</v>
      </c>
      <c r="L108" s="107" t="s">
        <v>455</v>
      </c>
      <c r="M108" s="133">
        <v>0.8</v>
      </c>
      <c r="N108" s="107">
        <v>0</v>
      </c>
      <c r="O108" s="107">
        <v>0</v>
      </c>
      <c r="P108" s="107">
        <v>0</v>
      </c>
      <c r="Q108" s="107">
        <v>0</v>
      </c>
      <c r="R108" s="107">
        <v>0</v>
      </c>
      <c r="S108" s="124">
        <v>0</v>
      </c>
      <c r="T108" s="108">
        <f t="shared" ref="T108:T113" si="298">M108-E108</f>
        <v>0</v>
      </c>
      <c r="U108" s="108">
        <f t="shared" ref="U108:U113" si="299">N108-F108</f>
        <v>0</v>
      </c>
      <c r="V108" s="108">
        <f t="shared" ref="V108:V113" si="300">O108-G108</f>
        <v>0</v>
      </c>
      <c r="W108" s="108">
        <f t="shared" ref="W108:W113" si="301">P108-H108</f>
        <v>0</v>
      </c>
      <c r="X108" s="108">
        <f t="shared" ref="X108:X113" si="302">Q108-I108</f>
        <v>0</v>
      </c>
      <c r="Y108" s="108">
        <f t="shared" ref="Y108:Y113" si="303">R108-J108</f>
        <v>0</v>
      </c>
      <c r="Z108" s="128">
        <f t="shared" ref="Z108:Z113" si="304">S108-K108</f>
        <v>0</v>
      </c>
      <c r="AA108" s="147" t="s">
        <v>450</v>
      </c>
    </row>
    <row r="109" spans="1:27" ht="47.25">
      <c r="A109" s="37" t="s">
        <v>301</v>
      </c>
      <c r="B109" s="48" t="s">
        <v>104</v>
      </c>
      <c r="C109" s="39" t="s">
        <v>105</v>
      </c>
      <c r="D109" s="39" t="s">
        <v>25</v>
      </c>
      <c r="E109" s="133">
        <v>0.4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24">
        <v>0</v>
      </c>
      <c r="L109" s="107" t="s">
        <v>455</v>
      </c>
      <c r="M109" s="133">
        <v>0.4</v>
      </c>
      <c r="N109" s="107">
        <v>0</v>
      </c>
      <c r="O109" s="107">
        <v>0</v>
      </c>
      <c r="P109" s="107">
        <v>0</v>
      </c>
      <c r="Q109" s="107">
        <v>0</v>
      </c>
      <c r="R109" s="107">
        <v>0</v>
      </c>
      <c r="S109" s="124">
        <v>0</v>
      </c>
      <c r="T109" s="108">
        <f t="shared" si="298"/>
        <v>0</v>
      </c>
      <c r="U109" s="108">
        <f t="shared" si="299"/>
        <v>0</v>
      </c>
      <c r="V109" s="108">
        <f t="shared" si="300"/>
        <v>0</v>
      </c>
      <c r="W109" s="108">
        <f t="shared" si="301"/>
        <v>0</v>
      </c>
      <c r="X109" s="108">
        <f t="shared" si="302"/>
        <v>0</v>
      </c>
      <c r="Y109" s="108">
        <f t="shared" si="303"/>
        <v>0</v>
      </c>
      <c r="Z109" s="128">
        <f t="shared" si="304"/>
        <v>0</v>
      </c>
      <c r="AA109" s="147" t="s">
        <v>450</v>
      </c>
    </row>
    <row r="110" spans="1:27" ht="47.25">
      <c r="A110" s="37" t="s">
        <v>302</v>
      </c>
      <c r="B110" s="48" t="s">
        <v>106</v>
      </c>
      <c r="C110" s="39" t="s">
        <v>107</v>
      </c>
      <c r="D110" s="39" t="s">
        <v>25</v>
      </c>
      <c r="E110" s="133">
        <v>0.8</v>
      </c>
      <c r="F110" s="107">
        <v>0</v>
      </c>
      <c r="G110" s="107">
        <v>0</v>
      </c>
      <c r="H110" s="107">
        <v>0</v>
      </c>
      <c r="I110" s="107">
        <v>0</v>
      </c>
      <c r="J110" s="107">
        <v>0</v>
      </c>
      <c r="K110" s="124">
        <v>0</v>
      </c>
      <c r="L110" s="107" t="s">
        <v>457</v>
      </c>
      <c r="M110" s="133">
        <v>0.8</v>
      </c>
      <c r="N110" s="107">
        <v>0</v>
      </c>
      <c r="O110" s="107">
        <v>0</v>
      </c>
      <c r="P110" s="107">
        <v>0</v>
      </c>
      <c r="Q110" s="107">
        <v>0</v>
      </c>
      <c r="R110" s="107">
        <v>0</v>
      </c>
      <c r="S110" s="124">
        <v>0</v>
      </c>
      <c r="T110" s="108">
        <f t="shared" si="298"/>
        <v>0</v>
      </c>
      <c r="U110" s="108">
        <f t="shared" si="299"/>
        <v>0</v>
      </c>
      <c r="V110" s="108">
        <f t="shared" si="300"/>
        <v>0</v>
      </c>
      <c r="W110" s="108">
        <f t="shared" si="301"/>
        <v>0</v>
      </c>
      <c r="X110" s="108">
        <f t="shared" si="302"/>
        <v>0</v>
      </c>
      <c r="Y110" s="108">
        <f t="shared" si="303"/>
        <v>0</v>
      </c>
      <c r="Z110" s="128">
        <f t="shared" si="304"/>
        <v>0</v>
      </c>
      <c r="AA110" s="147" t="s">
        <v>450</v>
      </c>
    </row>
    <row r="111" spans="1:27" ht="47.25">
      <c r="A111" s="62" t="s">
        <v>303</v>
      </c>
      <c r="B111" s="72" t="s">
        <v>304</v>
      </c>
      <c r="C111" s="73" t="s">
        <v>108</v>
      </c>
      <c r="D111" s="78" t="s">
        <v>25</v>
      </c>
      <c r="E111" s="133">
        <v>0</v>
      </c>
      <c r="F111" s="105">
        <v>0</v>
      </c>
      <c r="G111" s="105">
        <v>0</v>
      </c>
      <c r="H111" s="105">
        <v>0</v>
      </c>
      <c r="I111" s="105">
        <v>0</v>
      </c>
      <c r="J111" s="105">
        <v>0</v>
      </c>
      <c r="K111" s="123">
        <v>0</v>
      </c>
      <c r="L111" s="105" t="s">
        <v>25</v>
      </c>
      <c r="M111" s="133">
        <v>0</v>
      </c>
      <c r="N111" s="105">
        <v>0</v>
      </c>
      <c r="O111" s="105">
        <v>0</v>
      </c>
      <c r="P111" s="105">
        <v>0</v>
      </c>
      <c r="Q111" s="105">
        <v>0</v>
      </c>
      <c r="R111" s="105">
        <v>0</v>
      </c>
      <c r="S111" s="123">
        <v>0</v>
      </c>
      <c r="T111" s="106">
        <f t="shared" si="298"/>
        <v>0</v>
      </c>
      <c r="U111" s="106">
        <f t="shared" si="299"/>
        <v>0</v>
      </c>
      <c r="V111" s="106">
        <f t="shared" si="300"/>
        <v>0</v>
      </c>
      <c r="W111" s="106">
        <f t="shared" si="301"/>
        <v>0</v>
      </c>
      <c r="X111" s="106">
        <f t="shared" si="302"/>
        <v>0</v>
      </c>
      <c r="Y111" s="106">
        <f t="shared" si="303"/>
        <v>0</v>
      </c>
      <c r="Z111" s="127">
        <f t="shared" si="304"/>
        <v>0</v>
      </c>
      <c r="AA111" s="144" t="s">
        <v>449</v>
      </c>
    </row>
    <row r="112" spans="1:27" ht="47.25">
      <c r="A112" s="37" t="s">
        <v>305</v>
      </c>
      <c r="B112" s="41" t="s">
        <v>109</v>
      </c>
      <c r="C112" s="39" t="s">
        <v>110</v>
      </c>
      <c r="D112" s="74" t="s">
        <v>25</v>
      </c>
      <c r="E112" s="133">
        <v>0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24">
        <v>0</v>
      </c>
      <c r="L112" s="107" t="s">
        <v>25</v>
      </c>
      <c r="M112" s="133">
        <v>0</v>
      </c>
      <c r="N112" s="107">
        <v>0</v>
      </c>
      <c r="O112" s="107">
        <v>0</v>
      </c>
      <c r="P112" s="107">
        <v>0</v>
      </c>
      <c r="Q112" s="107">
        <v>0</v>
      </c>
      <c r="R112" s="107">
        <v>0</v>
      </c>
      <c r="S112" s="124">
        <v>0</v>
      </c>
      <c r="T112" s="108">
        <f t="shared" si="298"/>
        <v>0</v>
      </c>
      <c r="U112" s="108">
        <f t="shared" si="299"/>
        <v>0</v>
      </c>
      <c r="V112" s="108">
        <f t="shared" si="300"/>
        <v>0</v>
      </c>
      <c r="W112" s="108">
        <f t="shared" si="301"/>
        <v>0</v>
      </c>
      <c r="X112" s="108">
        <f t="shared" si="302"/>
        <v>0</v>
      </c>
      <c r="Y112" s="108">
        <f t="shared" si="303"/>
        <v>0</v>
      </c>
      <c r="Z112" s="128">
        <f t="shared" si="304"/>
        <v>0</v>
      </c>
      <c r="AA112" s="144" t="s">
        <v>449</v>
      </c>
    </row>
    <row r="113" spans="1:27" ht="47.25">
      <c r="A113" s="37" t="s">
        <v>306</v>
      </c>
      <c r="B113" s="41" t="s">
        <v>111</v>
      </c>
      <c r="C113" s="39" t="s">
        <v>112</v>
      </c>
      <c r="D113" s="74" t="s">
        <v>25</v>
      </c>
      <c r="E113" s="133">
        <v>0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24">
        <v>0</v>
      </c>
      <c r="L113" s="107" t="s">
        <v>25</v>
      </c>
      <c r="M113" s="133">
        <v>0</v>
      </c>
      <c r="N113" s="107">
        <v>0</v>
      </c>
      <c r="O113" s="107">
        <v>0</v>
      </c>
      <c r="P113" s="107">
        <v>0</v>
      </c>
      <c r="Q113" s="107">
        <v>0</v>
      </c>
      <c r="R113" s="107">
        <v>0</v>
      </c>
      <c r="S113" s="124">
        <v>0</v>
      </c>
      <c r="T113" s="108">
        <f t="shared" si="298"/>
        <v>0</v>
      </c>
      <c r="U113" s="108">
        <f t="shared" si="299"/>
        <v>0</v>
      </c>
      <c r="V113" s="108">
        <f t="shared" si="300"/>
        <v>0</v>
      </c>
      <c r="W113" s="108">
        <f t="shared" si="301"/>
        <v>0</v>
      </c>
      <c r="X113" s="108">
        <f t="shared" si="302"/>
        <v>0</v>
      </c>
      <c r="Y113" s="108">
        <f t="shared" si="303"/>
        <v>0</v>
      </c>
      <c r="Z113" s="128">
        <f t="shared" si="304"/>
        <v>0</v>
      </c>
      <c r="AA113" s="144" t="s">
        <v>449</v>
      </c>
    </row>
    <row r="114" spans="1:27" ht="47.25">
      <c r="A114" s="37" t="s">
        <v>307</v>
      </c>
      <c r="B114" s="41" t="s">
        <v>113</v>
      </c>
      <c r="C114" s="39" t="s">
        <v>114</v>
      </c>
      <c r="D114" s="74" t="s">
        <v>25</v>
      </c>
      <c r="E114" s="133">
        <v>0</v>
      </c>
      <c r="F114" s="107">
        <v>0</v>
      </c>
      <c r="G114" s="107">
        <v>0</v>
      </c>
      <c r="H114" s="107">
        <v>0</v>
      </c>
      <c r="I114" s="107">
        <v>0</v>
      </c>
      <c r="J114" s="107">
        <v>0</v>
      </c>
      <c r="K114" s="124">
        <v>0</v>
      </c>
      <c r="L114" s="107" t="s">
        <v>25</v>
      </c>
      <c r="M114" s="133">
        <v>0</v>
      </c>
      <c r="N114" s="107">
        <v>0</v>
      </c>
      <c r="O114" s="107">
        <v>0</v>
      </c>
      <c r="P114" s="107">
        <v>0</v>
      </c>
      <c r="Q114" s="107">
        <v>0</v>
      </c>
      <c r="R114" s="107">
        <v>0</v>
      </c>
      <c r="S114" s="124">
        <v>0</v>
      </c>
      <c r="T114" s="108">
        <f t="shared" ref="T114:T120" si="305">M114-E114</f>
        <v>0</v>
      </c>
      <c r="U114" s="108">
        <f t="shared" ref="U114:U120" si="306">N114-F114</f>
        <v>0</v>
      </c>
      <c r="V114" s="108">
        <f t="shared" ref="V114:V120" si="307">O114-G114</f>
        <v>0</v>
      </c>
      <c r="W114" s="108">
        <f t="shared" ref="W114:W120" si="308">P114-H114</f>
        <v>0</v>
      </c>
      <c r="X114" s="108">
        <f t="shared" ref="X114:X120" si="309">Q114-I114</f>
        <v>0</v>
      </c>
      <c r="Y114" s="108">
        <f t="shared" ref="Y114:Y120" si="310">R114-J114</f>
        <v>0</v>
      </c>
      <c r="Z114" s="128">
        <f t="shared" ref="Z114:Z120" si="311">S114-K114</f>
        <v>0</v>
      </c>
      <c r="AA114" s="144" t="s">
        <v>449</v>
      </c>
    </row>
    <row r="115" spans="1:27" ht="47.25">
      <c r="A115" s="37" t="s">
        <v>308</v>
      </c>
      <c r="B115" s="41" t="s">
        <v>115</v>
      </c>
      <c r="C115" s="39" t="s">
        <v>116</v>
      </c>
      <c r="D115" s="74" t="s">
        <v>25</v>
      </c>
      <c r="E115" s="133">
        <v>0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24">
        <v>0</v>
      </c>
      <c r="L115" s="107" t="s">
        <v>25</v>
      </c>
      <c r="M115" s="133">
        <v>0</v>
      </c>
      <c r="N115" s="107">
        <v>0</v>
      </c>
      <c r="O115" s="107">
        <v>0</v>
      </c>
      <c r="P115" s="107">
        <v>0</v>
      </c>
      <c r="Q115" s="107">
        <v>0</v>
      </c>
      <c r="R115" s="107">
        <v>0</v>
      </c>
      <c r="S115" s="124">
        <v>0</v>
      </c>
      <c r="T115" s="108">
        <f t="shared" si="305"/>
        <v>0</v>
      </c>
      <c r="U115" s="108">
        <f t="shared" si="306"/>
        <v>0</v>
      </c>
      <c r="V115" s="108">
        <f t="shared" si="307"/>
        <v>0</v>
      </c>
      <c r="W115" s="108">
        <f t="shared" si="308"/>
        <v>0</v>
      </c>
      <c r="X115" s="108">
        <f t="shared" si="309"/>
        <v>0</v>
      </c>
      <c r="Y115" s="108">
        <f t="shared" si="310"/>
        <v>0</v>
      </c>
      <c r="Z115" s="128">
        <f t="shared" si="311"/>
        <v>0</v>
      </c>
      <c r="AA115" s="144" t="s">
        <v>449</v>
      </c>
    </row>
    <row r="116" spans="1:27" ht="47.25">
      <c r="A116" s="62" t="s">
        <v>309</v>
      </c>
      <c r="B116" s="75" t="s">
        <v>310</v>
      </c>
      <c r="C116" s="73" t="s">
        <v>117</v>
      </c>
      <c r="D116" s="73" t="s">
        <v>25</v>
      </c>
      <c r="E116" s="133">
        <v>0</v>
      </c>
      <c r="F116" s="105">
        <v>0</v>
      </c>
      <c r="G116" s="105">
        <v>0</v>
      </c>
      <c r="H116" s="105">
        <v>0</v>
      </c>
      <c r="I116" s="105">
        <v>0</v>
      </c>
      <c r="J116" s="105">
        <v>0</v>
      </c>
      <c r="K116" s="123">
        <v>0</v>
      </c>
      <c r="L116" s="105" t="s">
        <v>25</v>
      </c>
      <c r="M116" s="133">
        <v>0</v>
      </c>
      <c r="N116" s="105">
        <v>0</v>
      </c>
      <c r="O116" s="105">
        <v>0</v>
      </c>
      <c r="P116" s="105">
        <v>0</v>
      </c>
      <c r="Q116" s="105">
        <v>0</v>
      </c>
      <c r="R116" s="105">
        <v>0</v>
      </c>
      <c r="S116" s="123">
        <v>0</v>
      </c>
      <c r="T116" s="106">
        <f t="shared" si="305"/>
        <v>0</v>
      </c>
      <c r="U116" s="106">
        <f t="shared" si="306"/>
        <v>0</v>
      </c>
      <c r="V116" s="106">
        <f t="shared" si="307"/>
        <v>0</v>
      </c>
      <c r="W116" s="106">
        <f t="shared" si="308"/>
        <v>0</v>
      </c>
      <c r="X116" s="106">
        <f t="shared" si="309"/>
        <v>0</v>
      </c>
      <c r="Y116" s="106">
        <f t="shared" si="310"/>
        <v>0</v>
      </c>
      <c r="Z116" s="127">
        <f t="shared" si="311"/>
        <v>0</v>
      </c>
      <c r="AA116" s="144" t="s">
        <v>449</v>
      </c>
    </row>
    <row r="117" spans="1:27" ht="47.25">
      <c r="A117" s="37" t="s">
        <v>311</v>
      </c>
      <c r="B117" s="48" t="s">
        <v>118</v>
      </c>
      <c r="C117" s="39" t="s">
        <v>119</v>
      </c>
      <c r="D117" s="39" t="s">
        <v>25</v>
      </c>
      <c r="E117" s="133">
        <v>0.4</v>
      </c>
      <c r="F117" s="107">
        <v>0</v>
      </c>
      <c r="G117" s="107">
        <v>0</v>
      </c>
      <c r="H117" s="107">
        <v>0</v>
      </c>
      <c r="I117" s="107">
        <v>0</v>
      </c>
      <c r="J117" s="107">
        <v>0</v>
      </c>
      <c r="K117" s="124">
        <v>0</v>
      </c>
      <c r="L117" s="107" t="s">
        <v>457</v>
      </c>
      <c r="M117" s="133">
        <v>0.4</v>
      </c>
      <c r="N117" s="107">
        <v>0</v>
      </c>
      <c r="O117" s="107">
        <v>0</v>
      </c>
      <c r="P117" s="107">
        <v>0</v>
      </c>
      <c r="Q117" s="107">
        <v>0</v>
      </c>
      <c r="R117" s="107">
        <v>0</v>
      </c>
      <c r="S117" s="124">
        <v>0</v>
      </c>
      <c r="T117" s="108">
        <f t="shared" si="305"/>
        <v>0</v>
      </c>
      <c r="U117" s="108">
        <f t="shared" si="306"/>
        <v>0</v>
      </c>
      <c r="V117" s="108">
        <f t="shared" si="307"/>
        <v>0</v>
      </c>
      <c r="W117" s="108">
        <f t="shared" si="308"/>
        <v>0</v>
      </c>
      <c r="X117" s="108">
        <f t="shared" si="309"/>
        <v>0</v>
      </c>
      <c r="Y117" s="108">
        <f t="shared" si="310"/>
        <v>0</v>
      </c>
      <c r="Z117" s="128">
        <f t="shared" si="311"/>
        <v>0</v>
      </c>
      <c r="AA117" s="147" t="s">
        <v>450</v>
      </c>
    </row>
    <row r="118" spans="1:27" ht="47.25">
      <c r="A118" s="37" t="s">
        <v>312</v>
      </c>
      <c r="B118" s="48" t="s">
        <v>120</v>
      </c>
      <c r="C118" s="74" t="s">
        <v>121</v>
      </c>
      <c r="D118" s="74" t="s">
        <v>25</v>
      </c>
      <c r="E118" s="133">
        <v>0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24">
        <v>0</v>
      </c>
      <c r="L118" s="107" t="s">
        <v>25</v>
      </c>
      <c r="M118" s="133">
        <v>0</v>
      </c>
      <c r="N118" s="107">
        <v>0</v>
      </c>
      <c r="O118" s="107">
        <v>0</v>
      </c>
      <c r="P118" s="107">
        <v>0</v>
      </c>
      <c r="Q118" s="107">
        <v>0</v>
      </c>
      <c r="R118" s="107">
        <v>0</v>
      </c>
      <c r="S118" s="124">
        <v>0</v>
      </c>
      <c r="T118" s="108">
        <f t="shared" si="305"/>
        <v>0</v>
      </c>
      <c r="U118" s="108">
        <f t="shared" si="306"/>
        <v>0</v>
      </c>
      <c r="V118" s="108">
        <f t="shared" si="307"/>
        <v>0</v>
      </c>
      <c r="W118" s="108">
        <f t="shared" si="308"/>
        <v>0</v>
      </c>
      <c r="X118" s="108">
        <f t="shared" si="309"/>
        <v>0</v>
      </c>
      <c r="Y118" s="108">
        <f t="shared" si="310"/>
        <v>0</v>
      </c>
      <c r="Z118" s="128">
        <f t="shared" si="311"/>
        <v>0</v>
      </c>
      <c r="AA118" s="144" t="s">
        <v>449</v>
      </c>
    </row>
    <row r="119" spans="1:27" ht="47.25">
      <c r="A119" s="37" t="s">
        <v>313</v>
      </c>
      <c r="B119" s="48" t="s">
        <v>122</v>
      </c>
      <c r="C119" s="74" t="s">
        <v>123</v>
      </c>
      <c r="D119" s="74" t="s">
        <v>25</v>
      </c>
      <c r="E119" s="133">
        <v>0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24">
        <v>0</v>
      </c>
      <c r="L119" s="107" t="s">
        <v>25</v>
      </c>
      <c r="M119" s="133">
        <v>0</v>
      </c>
      <c r="N119" s="107">
        <v>0</v>
      </c>
      <c r="O119" s="107">
        <v>0</v>
      </c>
      <c r="P119" s="107">
        <v>0</v>
      </c>
      <c r="Q119" s="107">
        <v>0</v>
      </c>
      <c r="R119" s="107">
        <v>0</v>
      </c>
      <c r="S119" s="124">
        <v>0</v>
      </c>
      <c r="T119" s="108">
        <f t="shared" si="305"/>
        <v>0</v>
      </c>
      <c r="U119" s="108">
        <f t="shared" si="306"/>
        <v>0</v>
      </c>
      <c r="V119" s="108">
        <f t="shared" si="307"/>
        <v>0</v>
      </c>
      <c r="W119" s="108">
        <f t="shared" si="308"/>
        <v>0</v>
      </c>
      <c r="X119" s="108">
        <f t="shared" si="309"/>
        <v>0</v>
      </c>
      <c r="Y119" s="108">
        <f t="shared" si="310"/>
        <v>0</v>
      </c>
      <c r="Z119" s="128">
        <f t="shared" si="311"/>
        <v>0</v>
      </c>
      <c r="AA119" s="144" t="s">
        <v>449</v>
      </c>
    </row>
    <row r="120" spans="1:27" ht="47.25">
      <c r="A120" s="62" t="s">
        <v>314</v>
      </c>
      <c r="B120" s="72" t="s">
        <v>315</v>
      </c>
      <c r="C120" s="73" t="s">
        <v>124</v>
      </c>
      <c r="D120" s="78" t="s">
        <v>25</v>
      </c>
      <c r="E120" s="133">
        <v>0</v>
      </c>
      <c r="F120" s="105">
        <v>0</v>
      </c>
      <c r="G120" s="105">
        <v>0</v>
      </c>
      <c r="H120" s="105">
        <v>0</v>
      </c>
      <c r="I120" s="105">
        <v>0</v>
      </c>
      <c r="J120" s="105">
        <v>0</v>
      </c>
      <c r="K120" s="123">
        <v>0</v>
      </c>
      <c r="L120" s="107" t="s">
        <v>25</v>
      </c>
      <c r="M120" s="133">
        <v>0</v>
      </c>
      <c r="N120" s="105">
        <v>0</v>
      </c>
      <c r="O120" s="105">
        <v>0</v>
      </c>
      <c r="P120" s="105">
        <v>0</v>
      </c>
      <c r="Q120" s="105">
        <v>0</v>
      </c>
      <c r="R120" s="105">
        <v>0</v>
      </c>
      <c r="S120" s="123">
        <v>0</v>
      </c>
      <c r="T120" s="106">
        <f t="shared" si="305"/>
        <v>0</v>
      </c>
      <c r="U120" s="106">
        <f t="shared" si="306"/>
        <v>0</v>
      </c>
      <c r="V120" s="106">
        <f t="shared" si="307"/>
        <v>0</v>
      </c>
      <c r="W120" s="106">
        <f t="shared" si="308"/>
        <v>0</v>
      </c>
      <c r="X120" s="106">
        <f t="shared" si="309"/>
        <v>0</v>
      </c>
      <c r="Y120" s="106">
        <f t="shared" si="310"/>
        <v>0</v>
      </c>
      <c r="Z120" s="127">
        <f t="shared" si="311"/>
        <v>0</v>
      </c>
      <c r="AA120" s="144" t="s">
        <v>449</v>
      </c>
    </row>
    <row r="121" spans="1:27" ht="47.25">
      <c r="A121" s="62" t="s">
        <v>316</v>
      </c>
      <c r="B121" s="72" t="s">
        <v>317</v>
      </c>
      <c r="C121" s="73" t="s">
        <v>125</v>
      </c>
      <c r="D121" s="78" t="s">
        <v>25</v>
      </c>
      <c r="E121" s="133">
        <v>0</v>
      </c>
      <c r="F121" s="105">
        <v>0</v>
      </c>
      <c r="G121" s="105">
        <v>0</v>
      </c>
      <c r="H121" s="105">
        <v>0</v>
      </c>
      <c r="I121" s="105">
        <v>0</v>
      </c>
      <c r="J121" s="105">
        <v>0</v>
      </c>
      <c r="K121" s="123">
        <v>0</v>
      </c>
      <c r="L121" s="107" t="s">
        <v>25</v>
      </c>
      <c r="M121" s="133">
        <v>0</v>
      </c>
      <c r="N121" s="105">
        <v>0</v>
      </c>
      <c r="O121" s="105">
        <v>0</v>
      </c>
      <c r="P121" s="105">
        <v>0</v>
      </c>
      <c r="Q121" s="105">
        <v>0</v>
      </c>
      <c r="R121" s="105">
        <v>0</v>
      </c>
      <c r="S121" s="123">
        <v>0</v>
      </c>
      <c r="T121" s="106">
        <f t="shared" ref="T121:T126" si="312">M121-E121</f>
        <v>0</v>
      </c>
      <c r="U121" s="106">
        <f t="shared" ref="U121:U126" si="313">N121-F121</f>
        <v>0</v>
      </c>
      <c r="V121" s="106">
        <f t="shared" ref="V121:V126" si="314">O121-G121</f>
        <v>0</v>
      </c>
      <c r="W121" s="106">
        <f t="shared" ref="W121:W126" si="315">P121-H121</f>
        <v>0</v>
      </c>
      <c r="X121" s="106">
        <f t="shared" ref="X121:X126" si="316">Q121-I121</f>
        <v>0</v>
      </c>
      <c r="Y121" s="106">
        <f t="shared" ref="Y121:Y126" si="317">R121-J121</f>
        <v>0</v>
      </c>
      <c r="Z121" s="127">
        <f t="shared" ref="Z121:Z126" si="318">S121-K121</f>
        <v>0</v>
      </c>
      <c r="AA121" s="144" t="s">
        <v>449</v>
      </c>
    </row>
    <row r="122" spans="1:27" ht="47.25">
      <c r="A122" s="37" t="s">
        <v>318</v>
      </c>
      <c r="B122" s="41" t="s">
        <v>126</v>
      </c>
      <c r="C122" s="39" t="s">
        <v>127</v>
      </c>
      <c r="D122" s="74" t="s">
        <v>25</v>
      </c>
      <c r="E122" s="133">
        <v>0</v>
      </c>
      <c r="F122" s="107">
        <v>0</v>
      </c>
      <c r="G122" s="107">
        <v>0</v>
      </c>
      <c r="H122" s="107">
        <v>0</v>
      </c>
      <c r="I122" s="107">
        <v>0</v>
      </c>
      <c r="J122" s="107">
        <v>0</v>
      </c>
      <c r="K122" s="124">
        <v>0</v>
      </c>
      <c r="L122" s="107" t="s">
        <v>25</v>
      </c>
      <c r="M122" s="133">
        <v>0</v>
      </c>
      <c r="N122" s="107">
        <v>0</v>
      </c>
      <c r="O122" s="107">
        <v>0</v>
      </c>
      <c r="P122" s="107">
        <v>0</v>
      </c>
      <c r="Q122" s="107">
        <v>0</v>
      </c>
      <c r="R122" s="107">
        <v>0</v>
      </c>
      <c r="S122" s="124">
        <v>0</v>
      </c>
      <c r="T122" s="108">
        <f t="shared" si="312"/>
        <v>0</v>
      </c>
      <c r="U122" s="108">
        <f t="shared" si="313"/>
        <v>0</v>
      </c>
      <c r="V122" s="108">
        <f t="shared" si="314"/>
        <v>0</v>
      </c>
      <c r="W122" s="108">
        <f t="shared" si="315"/>
        <v>0</v>
      </c>
      <c r="X122" s="108">
        <f t="shared" si="316"/>
        <v>0</v>
      </c>
      <c r="Y122" s="108">
        <f t="shared" si="317"/>
        <v>0</v>
      </c>
      <c r="Z122" s="128">
        <f t="shared" si="318"/>
        <v>0</v>
      </c>
      <c r="AA122" s="144" t="s">
        <v>449</v>
      </c>
    </row>
    <row r="123" spans="1:27" ht="47.25">
      <c r="A123" s="62" t="s">
        <v>319</v>
      </c>
      <c r="B123" s="72" t="s">
        <v>320</v>
      </c>
      <c r="C123" s="73" t="s">
        <v>321</v>
      </c>
      <c r="D123" s="78" t="s">
        <v>25</v>
      </c>
      <c r="E123" s="133">
        <v>0</v>
      </c>
      <c r="F123" s="105">
        <v>0</v>
      </c>
      <c r="G123" s="105">
        <v>0</v>
      </c>
      <c r="H123" s="105">
        <v>0</v>
      </c>
      <c r="I123" s="105">
        <v>0</v>
      </c>
      <c r="J123" s="105">
        <v>0</v>
      </c>
      <c r="K123" s="123">
        <v>0</v>
      </c>
      <c r="L123" s="107" t="s">
        <v>25</v>
      </c>
      <c r="M123" s="133">
        <v>0</v>
      </c>
      <c r="N123" s="105">
        <v>0</v>
      </c>
      <c r="O123" s="105">
        <v>0</v>
      </c>
      <c r="P123" s="105">
        <v>0</v>
      </c>
      <c r="Q123" s="105">
        <v>0</v>
      </c>
      <c r="R123" s="105">
        <v>0</v>
      </c>
      <c r="S123" s="123">
        <v>0</v>
      </c>
      <c r="T123" s="106">
        <f t="shared" si="312"/>
        <v>0</v>
      </c>
      <c r="U123" s="106">
        <f t="shared" si="313"/>
        <v>0</v>
      </c>
      <c r="V123" s="106">
        <f t="shared" si="314"/>
        <v>0</v>
      </c>
      <c r="W123" s="106">
        <f t="shared" si="315"/>
        <v>0</v>
      </c>
      <c r="X123" s="106">
        <f t="shared" si="316"/>
        <v>0</v>
      </c>
      <c r="Y123" s="106">
        <f t="shared" si="317"/>
        <v>0</v>
      </c>
      <c r="Z123" s="127">
        <f t="shared" si="318"/>
        <v>0</v>
      </c>
      <c r="AA123" s="144" t="s">
        <v>449</v>
      </c>
    </row>
    <row r="124" spans="1:27" ht="63">
      <c r="A124" s="62" t="s">
        <v>322</v>
      </c>
      <c r="B124" s="76" t="s">
        <v>323</v>
      </c>
      <c r="C124" s="73" t="s">
        <v>324</v>
      </c>
      <c r="D124" s="78" t="s">
        <v>25</v>
      </c>
      <c r="E124" s="133">
        <v>0</v>
      </c>
      <c r="F124" s="105">
        <v>0</v>
      </c>
      <c r="G124" s="105">
        <v>0</v>
      </c>
      <c r="H124" s="105">
        <v>0</v>
      </c>
      <c r="I124" s="105">
        <v>0</v>
      </c>
      <c r="J124" s="105">
        <v>0</v>
      </c>
      <c r="K124" s="123">
        <v>0</v>
      </c>
      <c r="L124" s="107" t="s">
        <v>25</v>
      </c>
      <c r="M124" s="133">
        <v>0</v>
      </c>
      <c r="N124" s="105">
        <v>0</v>
      </c>
      <c r="O124" s="105">
        <v>0</v>
      </c>
      <c r="P124" s="105">
        <v>0</v>
      </c>
      <c r="Q124" s="105">
        <v>0</v>
      </c>
      <c r="R124" s="105">
        <v>0</v>
      </c>
      <c r="S124" s="123">
        <v>0</v>
      </c>
      <c r="T124" s="106">
        <f t="shared" si="312"/>
        <v>0</v>
      </c>
      <c r="U124" s="106">
        <f t="shared" si="313"/>
        <v>0</v>
      </c>
      <c r="V124" s="106">
        <f t="shared" si="314"/>
        <v>0</v>
      </c>
      <c r="W124" s="106">
        <f t="shared" si="315"/>
        <v>0</v>
      </c>
      <c r="X124" s="106">
        <f t="shared" si="316"/>
        <v>0</v>
      </c>
      <c r="Y124" s="106">
        <f t="shared" si="317"/>
        <v>0</v>
      </c>
      <c r="Z124" s="127">
        <f t="shared" si="318"/>
        <v>0</v>
      </c>
      <c r="AA124" s="144" t="s">
        <v>449</v>
      </c>
    </row>
    <row r="125" spans="1:27" ht="47.25">
      <c r="A125" s="37" t="s">
        <v>325</v>
      </c>
      <c r="B125" s="48" t="s">
        <v>299</v>
      </c>
      <c r="C125" s="39" t="s">
        <v>326</v>
      </c>
      <c r="D125" s="74" t="s">
        <v>25</v>
      </c>
      <c r="E125" s="133">
        <v>0.4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24">
        <v>0</v>
      </c>
      <c r="L125" s="107" t="s">
        <v>455</v>
      </c>
      <c r="M125" s="133">
        <v>0.4</v>
      </c>
      <c r="N125" s="107">
        <v>0</v>
      </c>
      <c r="O125" s="107">
        <v>0</v>
      </c>
      <c r="P125" s="107">
        <v>0</v>
      </c>
      <c r="Q125" s="107">
        <v>0</v>
      </c>
      <c r="R125" s="107">
        <v>0</v>
      </c>
      <c r="S125" s="124">
        <v>0</v>
      </c>
      <c r="T125" s="108">
        <f t="shared" si="312"/>
        <v>0</v>
      </c>
      <c r="U125" s="108">
        <f t="shared" si="313"/>
        <v>0</v>
      </c>
      <c r="V125" s="108">
        <f t="shared" si="314"/>
        <v>0</v>
      </c>
      <c r="W125" s="108">
        <f t="shared" si="315"/>
        <v>0</v>
      </c>
      <c r="X125" s="108">
        <f t="shared" si="316"/>
        <v>0</v>
      </c>
      <c r="Y125" s="108">
        <f t="shared" si="317"/>
        <v>0</v>
      </c>
      <c r="Z125" s="128">
        <f t="shared" si="318"/>
        <v>0</v>
      </c>
      <c r="AA125" s="147" t="s">
        <v>450</v>
      </c>
    </row>
    <row r="126" spans="1:27" ht="47.25">
      <c r="A126" s="62" t="s">
        <v>327</v>
      </c>
      <c r="B126" s="72" t="s">
        <v>328</v>
      </c>
      <c r="C126" s="73" t="s">
        <v>329</v>
      </c>
      <c r="D126" s="78" t="s">
        <v>25</v>
      </c>
      <c r="E126" s="133">
        <v>0</v>
      </c>
      <c r="F126" s="105">
        <v>0</v>
      </c>
      <c r="G126" s="105">
        <v>0</v>
      </c>
      <c r="H126" s="105">
        <v>0</v>
      </c>
      <c r="I126" s="105">
        <v>0</v>
      </c>
      <c r="J126" s="105">
        <v>0</v>
      </c>
      <c r="K126" s="123">
        <v>0</v>
      </c>
      <c r="L126" s="107" t="s">
        <v>25</v>
      </c>
      <c r="M126" s="133">
        <v>0</v>
      </c>
      <c r="N126" s="105">
        <v>0</v>
      </c>
      <c r="O126" s="105">
        <v>0</v>
      </c>
      <c r="P126" s="105">
        <v>0</v>
      </c>
      <c r="Q126" s="105">
        <v>0</v>
      </c>
      <c r="R126" s="105">
        <v>0</v>
      </c>
      <c r="S126" s="123">
        <v>0</v>
      </c>
      <c r="T126" s="106">
        <f t="shared" si="312"/>
        <v>0</v>
      </c>
      <c r="U126" s="106">
        <f t="shared" si="313"/>
        <v>0</v>
      </c>
      <c r="V126" s="106">
        <f t="shared" si="314"/>
        <v>0</v>
      </c>
      <c r="W126" s="106">
        <f t="shared" si="315"/>
        <v>0</v>
      </c>
      <c r="X126" s="106">
        <f t="shared" si="316"/>
        <v>0</v>
      </c>
      <c r="Y126" s="106">
        <f t="shared" si="317"/>
        <v>0</v>
      </c>
      <c r="Z126" s="127">
        <f t="shared" si="318"/>
        <v>0</v>
      </c>
      <c r="AA126" s="144" t="s">
        <v>449</v>
      </c>
    </row>
    <row r="127" spans="1:27" ht="63">
      <c r="A127" s="56" t="s">
        <v>330</v>
      </c>
      <c r="B127" s="57" t="s">
        <v>331</v>
      </c>
      <c r="C127" s="58" t="s">
        <v>24</v>
      </c>
      <c r="D127" s="86" t="str">
        <f>IF(NOT(SUM(D128,D145)=0),SUM(D128,D145),"нд")</f>
        <v>нд</v>
      </c>
      <c r="E127" s="103">
        <f t="shared" ref="E127" si="319">SUM(E128,E145)</f>
        <v>0</v>
      </c>
      <c r="F127" s="103">
        <f t="shared" ref="F127:K127" si="320">F128+F145</f>
        <v>0</v>
      </c>
      <c r="G127" s="103">
        <f t="shared" si="320"/>
        <v>4.4990000000000006</v>
      </c>
      <c r="H127" s="103">
        <f t="shared" si="320"/>
        <v>0</v>
      </c>
      <c r="I127" s="103">
        <f t="shared" si="320"/>
        <v>1.5</v>
      </c>
      <c r="J127" s="103">
        <f t="shared" si="320"/>
        <v>0</v>
      </c>
      <c r="K127" s="121">
        <f t="shared" si="320"/>
        <v>0</v>
      </c>
      <c r="L127" s="103" t="s">
        <v>25</v>
      </c>
      <c r="M127" s="103">
        <f t="shared" ref="M127" si="321">SUM(M128,M145)</f>
        <v>0</v>
      </c>
      <c r="N127" s="103">
        <f t="shared" ref="N127:S127" si="322">N128+N145</f>
        <v>0</v>
      </c>
      <c r="O127" s="103">
        <f t="shared" si="322"/>
        <v>4.5979999999999999</v>
      </c>
      <c r="P127" s="103">
        <f t="shared" si="322"/>
        <v>0</v>
      </c>
      <c r="Q127" s="103">
        <f t="shared" si="322"/>
        <v>1.2</v>
      </c>
      <c r="R127" s="103">
        <f t="shared" si="322"/>
        <v>0</v>
      </c>
      <c r="S127" s="121">
        <f t="shared" si="322"/>
        <v>0</v>
      </c>
      <c r="T127" s="103">
        <f t="shared" ref="T127:Z127" si="323">T128+T145</f>
        <v>0</v>
      </c>
      <c r="U127" s="103">
        <f t="shared" si="323"/>
        <v>0</v>
      </c>
      <c r="V127" s="103">
        <f t="shared" si="323"/>
        <v>9.8999999999999755E-2</v>
      </c>
      <c r="W127" s="103">
        <f t="shared" si="323"/>
        <v>0</v>
      </c>
      <c r="X127" s="103">
        <f t="shared" si="323"/>
        <v>-0.30000000000000004</v>
      </c>
      <c r="Y127" s="103">
        <f t="shared" si="323"/>
        <v>0</v>
      </c>
      <c r="Z127" s="121">
        <f t="shared" si="323"/>
        <v>0</v>
      </c>
      <c r="AA127" s="141" t="s">
        <v>431</v>
      </c>
    </row>
    <row r="128" spans="1:27" ht="31.5">
      <c r="A128" s="59" t="s">
        <v>332</v>
      </c>
      <c r="B128" s="60" t="s">
        <v>333</v>
      </c>
      <c r="C128" s="61" t="s">
        <v>24</v>
      </c>
      <c r="D128" s="61" t="str">
        <f t="shared" ref="D128" si="324">IF(NOT(SUM(D129)=0),SUM(D129),"нд")</f>
        <v>нд</v>
      </c>
      <c r="E128" s="104">
        <f t="shared" ref="E128" si="325">SUM(E129)</f>
        <v>0</v>
      </c>
      <c r="F128" s="104">
        <f t="shared" ref="F128:Z128" si="326">F129</f>
        <v>0</v>
      </c>
      <c r="G128" s="104">
        <f t="shared" si="326"/>
        <v>4.4990000000000006</v>
      </c>
      <c r="H128" s="104">
        <f t="shared" si="326"/>
        <v>0</v>
      </c>
      <c r="I128" s="104">
        <f t="shared" si="326"/>
        <v>1.5</v>
      </c>
      <c r="J128" s="104">
        <f t="shared" si="326"/>
        <v>0</v>
      </c>
      <c r="K128" s="122">
        <f t="shared" si="326"/>
        <v>0</v>
      </c>
      <c r="L128" s="104" t="s">
        <v>25</v>
      </c>
      <c r="M128" s="104">
        <f t="shared" ref="M128" si="327">SUM(M129)</f>
        <v>0</v>
      </c>
      <c r="N128" s="104">
        <f t="shared" si="326"/>
        <v>0</v>
      </c>
      <c r="O128" s="104">
        <f t="shared" si="326"/>
        <v>4.5979999999999999</v>
      </c>
      <c r="P128" s="104">
        <f t="shared" si="326"/>
        <v>0</v>
      </c>
      <c r="Q128" s="104">
        <f t="shared" si="326"/>
        <v>1.2</v>
      </c>
      <c r="R128" s="104">
        <f t="shared" si="326"/>
        <v>0</v>
      </c>
      <c r="S128" s="122">
        <f t="shared" si="326"/>
        <v>0</v>
      </c>
      <c r="T128" s="104">
        <f t="shared" si="326"/>
        <v>0</v>
      </c>
      <c r="U128" s="104">
        <f t="shared" si="326"/>
        <v>0</v>
      </c>
      <c r="V128" s="104">
        <f t="shared" si="326"/>
        <v>9.8999999999999755E-2</v>
      </c>
      <c r="W128" s="104">
        <f t="shared" si="326"/>
        <v>0</v>
      </c>
      <c r="X128" s="104">
        <f t="shared" si="326"/>
        <v>-0.30000000000000004</v>
      </c>
      <c r="Y128" s="104">
        <f t="shared" si="326"/>
        <v>0</v>
      </c>
      <c r="Z128" s="122">
        <f t="shared" si="326"/>
        <v>0</v>
      </c>
      <c r="AA128" s="142" t="s">
        <v>431</v>
      </c>
    </row>
    <row r="129" spans="1:27" ht="15.75" customHeight="1">
      <c r="A129" s="34" t="s">
        <v>334</v>
      </c>
      <c r="B129" s="35" t="s">
        <v>30</v>
      </c>
      <c r="C129" s="36" t="s">
        <v>24</v>
      </c>
      <c r="D129" s="28" t="str">
        <f>IF(NOT(SUM(D130:D144)=0),SUM(D130:D144),"нд")</f>
        <v>нд</v>
      </c>
      <c r="E129" s="99">
        <f t="shared" ref="E129" si="328">SUM(E130:E144)</f>
        <v>0</v>
      </c>
      <c r="F129" s="99">
        <f t="shared" ref="F129:Z129" si="329">SUM(F130:F144)</f>
        <v>0</v>
      </c>
      <c r="G129" s="99">
        <f t="shared" si="329"/>
        <v>4.4990000000000006</v>
      </c>
      <c r="H129" s="99">
        <f t="shared" si="329"/>
        <v>0</v>
      </c>
      <c r="I129" s="99">
        <f t="shared" si="329"/>
        <v>1.5</v>
      </c>
      <c r="J129" s="99">
        <f t="shared" si="329"/>
        <v>0</v>
      </c>
      <c r="K129" s="117">
        <f t="shared" si="329"/>
        <v>0</v>
      </c>
      <c r="L129" s="99" t="s">
        <v>25</v>
      </c>
      <c r="M129" s="99">
        <f t="shared" ref="M129" si="330">SUM(M130:M144)</f>
        <v>0</v>
      </c>
      <c r="N129" s="99">
        <f>SUM(N130:N144)</f>
        <v>0</v>
      </c>
      <c r="O129" s="99">
        <f>SUM(O130:O144)</f>
        <v>4.5979999999999999</v>
      </c>
      <c r="P129" s="99">
        <f>SUM(P130:P144)</f>
        <v>0</v>
      </c>
      <c r="Q129" s="99">
        <f>SUM(Q130:Q144)</f>
        <v>1.2</v>
      </c>
      <c r="R129" s="99">
        <f>SUM(R130:R144)</f>
        <v>0</v>
      </c>
      <c r="S129" s="117">
        <f t="shared" ref="S129" si="331">SUM(S130:S144)</f>
        <v>0</v>
      </c>
      <c r="T129" s="99">
        <f t="shared" si="329"/>
        <v>0</v>
      </c>
      <c r="U129" s="99">
        <f t="shared" si="329"/>
        <v>0</v>
      </c>
      <c r="V129" s="99">
        <f t="shared" si="329"/>
        <v>9.8999999999999755E-2</v>
      </c>
      <c r="W129" s="99">
        <f t="shared" si="329"/>
        <v>0</v>
      </c>
      <c r="X129" s="99">
        <f t="shared" si="329"/>
        <v>-0.30000000000000004</v>
      </c>
      <c r="Y129" s="99">
        <f t="shared" si="329"/>
        <v>0</v>
      </c>
      <c r="Z129" s="117">
        <f t="shared" si="329"/>
        <v>0</v>
      </c>
      <c r="AA129" s="146" t="s">
        <v>431</v>
      </c>
    </row>
    <row r="130" spans="1:27" ht="31.5">
      <c r="A130" s="37" t="s">
        <v>335</v>
      </c>
      <c r="B130" s="38" t="s">
        <v>31</v>
      </c>
      <c r="C130" s="39" t="s">
        <v>32</v>
      </c>
      <c r="D130" s="74" t="s">
        <v>25</v>
      </c>
      <c r="E130" s="132">
        <v>0</v>
      </c>
      <c r="F130" s="107">
        <v>0</v>
      </c>
      <c r="G130" s="107">
        <v>0</v>
      </c>
      <c r="H130" s="107">
        <v>0</v>
      </c>
      <c r="I130" s="107">
        <v>0</v>
      </c>
      <c r="J130" s="107">
        <v>0</v>
      </c>
      <c r="K130" s="124">
        <v>0</v>
      </c>
      <c r="L130" s="107" t="s">
        <v>25</v>
      </c>
      <c r="M130" s="132">
        <v>0</v>
      </c>
      <c r="N130" s="107">
        <v>0</v>
      </c>
      <c r="O130" s="107">
        <v>0</v>
      </c>
      <c r="P130" s="107">
        <v>0</v>
      </c>
      <c r="Q130" s="107">
        <v>0</v>
      </c>
      <c r="R130" s="107">
        <v>0</v>
      </c>
      <c r="S130" s="124">
        <v>0</v>
      </c>
      <c r="T130" s="108">
        <f t="shared" ref="T130:T136" si="332">M130-E130</f>
        <v>0</v>
      </c>
      <c r="U130" s="108">
        <f t="shared" ref="U130:U136" si="333">N130-F130</f>
        <v>0</v>
      </c>
      <c r="V130" s="108">
        <f t="shared" ref="V130:V136" si="334">O130-G130</f>
        <v>0</v>
      </c>
      <c r="W130" s="108">
        <f t="shared" ref="W130:W136" si="335">P130-H130</f>
        <v>0</v>
      </c>
      <c r="X130" s="108">
        <f t="shared" ref="X130:X136" si="336">Q130-I130</f>
        <v>0</v>
      </c>
      <c r="Y130" s="108">
        <f t="shared" ref="Y130:Y136" si="337">R130-J130</f>
        <v>0</v>
      </c>
      <c r="Z130" s="128">
        <f t="shared" ref="Z130:Z136" si="338">S130-K130</f>
        <v>0</v>
      </c>
      <c r="AA130" s="144" t="s">
        <v>449</v>
      </c>
    </row>
    <row r="131" spans="1:27" ht="31.5">
      <c r="A131" s="37" t="s">
        <v>336</v>
      </c>
      <c r="B131" s="38" t="s">
        <v>33</v>
      </c>
      <c r="C131" s="39" t="s">
        <v>34</v>
      </c>
      <c r="D131" s="74" t="s">
        <v>25</v>
      </c>
      <c r="E131" s="132">
        <v>0</v>
      </c>
      <c r="F131" s="107">
        <v>0</v>
      </c>
      <c r="G131" s="107">
        <v>0</v>
      </c>
      <c r="H131" s="107">
        <v>0</v>
      </c>
      <c r="I131" s="107">
        <v>0</v>
      </c>
      <c r="J131" s="107">
        <v>0</v>
      </c>
      <c r="K131" s="124">
        <v>0</v>
      </c>
      <c r="L131" s="107" t="s">
        <v>25</v>
      </c>
      <c r="M131" s="132">
        <v>0</v>
      </c>
      <c r="N131" s="107">
        <v>0</v>
      </c>
      <c r="O131" s="107">
        <v>0</v>
      </c>
      <c r="P131" s="107">
        <v>0</v>
      </c>
      <c r="Q131" s="107">
        <v>0</v>
      </c>
      <c r="R131" s="107">
        <v>0</v>
      </c>
      <c r="S131" s="124">
        <v>0</v>
      </c>
      <c r="T131" s="108">
        <f t="shared" si="332"/>
        <v>0</v>
      </c>
      <c r="U131" s="108">
        <f t="shared" si="333"/>
        <v>0</v>
      </c>
      <c r="V131" s="108">
        <f t="shared" si="334"/>
        <v>0</v>
      </c>
      <c r="W131" s="108">
        <f t="shared" si="335"/>
        <v>0</v>
      </c>
      <c r="X131" s="108">
        <f t="shared" si="336"/>
        <v>0</v>
      </c>
      <c r="Y131" s="108">
        <f t="shared" si="337"/>
        <v>0</v>
      </c>
      <c r="Z131" s="128">
        <f t="shared" si="338"/>
        <v>0</v>
      </c>
      <c r="AA131" s="144" t="s">
        <v>449</v>
      </c>
    </row>
    <row r="132" spans="1:27" ht="47.25">
      <c r="A132" s="37" t="s">
        <v>337</v>
      </c>
      <c r="B132" s="38" t="s">
        <v>35</v>
      </c>
      <c r="C132" s="39" t="s">
        <v>36</v>
      </c>
      <c r="D132" s="39" t="s">
        <v>25</v>
      </c>
      <c r="E132" s="132">
        <v>0</v>
      </c>
      <c r="F132" s="107">
        <v>0</v>
      </c>
      <c r="G132" s="107">
        <v>0</v>
      </c>
      <c r="H132" s="107">
        <v>0</v>
      </c>
      <c r="I132" s="107">
        <v>0</v>
      </c>
      <c r="J132" s="107">
        <v>0</v>
      </c>
      <c r="K132" s="124">
        <v>0</v>
      </c>
      <c r="L132" s="107" t="s">
        <v>25</v>
      </c>
      <c r="M132" s="132">
        <v>0</v>
      </c>
      <c r="N132" s="112">
        <v>0</v>
      </c>
      <c r="O132" s="112">
        <v>0</v>
      </c>
      <c r="P132" s="112">
        <v>0</v>
      </c>
      <c r="Q132" s="112">
        <v>0</v>
      </c>
      <c r="R132" s="112">
        <v>0</v>
      </c>
      <c r="S132" s="124">
        <v>0</v>
      </c>
      <c r="T132" s="113">
        <f t="shared" si="332"/>
        <v>0</v>
      </c>
      <c r="U132" s="113">
        <f t="shared" si="333"/>
        <v>0</v>
      </c>
      <c r="V132" s="113">
        <f t="shared" si="334"/>
        <v>0</v>
      </c>
      <c r="W132" s="113">
        <f t="shared" si="335"/>
        <v>0</v>
      </c>
      <c r="X132" s="113">
        <f t="shared" si="336"/>
        <v>0</v>
      </c>
      <c r="Y132" s="113">
        <f t="shared" si="337"/>
        <v>0</v>
      </c>
      <c r="Z132" s="130">
        <f t="shared" si="338"/>
        <v>0</v>
      </c>
      <c r="AA132" s="144" t="s">
        <v>449</v>
      </c>
    </row>
    <row r="133" spans="1:27" ht="15.75" customHeight="1">
      <c r="A133" s="37" t="s">
        <v>338</v>
      </c>
      <c r="B133" s="38" t="s">
        <v>37</v>
      </c>
      <c r="C133" s="74" t="s">
        <v>38</v>
      </c>
      <c r="D133" s="74" t="s">
        <v>25</v>
      </c>
      <c r="E133" s="132">
        <v>0</v>
      </c>
      <c r="F133" s="107">
        <v>0</v>
      </c>
      <c r="G133" s="107">
        <v>0</v>
      </c>
      <c r="H133" s="107">
        <v>0</v>
      </c>
      <c r="I133" s="107">
        <v>0</v>
      </c>
      <c r="J133" s="107">
        <v>0</v>
      </c>
      <c r="K133" s="124">
        <v>0</v>
      </c>
      <c r="L133" s="107" t="s">
        <v>25</v>
      </c>
      <c r="M133" s="132">
        <v>0</v>
      </c>
      <c r="N133" s="107">
        <v>0</v>
      </c>
      <c r="O133" s="107">
        <v>0</v>
      </c>
      <c r="P133" s="107">
        <v>0</v>
      </c>
      <c r="Q133" s="107">
        <v>0</v>
      </c>
      <c r="R133" s="107">
        <v>0</v>
      </c>
      <c r="S133" s="124">
        <v>0</v>
      </c>
      <c r="T133" s="108">
        <f t="shared" si="332"/>
        <v>0</v>
      </c>
      <c r="U133" s="108">
        <f t="shared" si="333"/>
        <v>0</v>
      </c>
      <c r="V133" s="108">
        <f t="shared" si="334"/>
        <v>0</v>
      </c>
      <c r="W133" s="108">
        <f t="shared" si="335"/>
        <v>0</v>
      </c>
      <c r="X133" s="108">
        <f t="shared" si="336"/>
        <v>0</v>
      </c>
      <c r="Y133" s="108">
        <f t="shared" si="337"/>
        <v>0</v>
      </c>
      <c r="Z133" s="128">
        <f t="shared" si="338"/>
        <v>0</v>
      </c>
      <c r="AA133" s="144" t="s">
        <v>449</v>
      </c>
    </row>
    <row r="134" spans="1:27" ht="15.75" customHeight="1">
      <c r="A134" s="37" t="s">
        <v>339</v>
      </c>
      <c r="B134" s="38" t="s">
        <v>39</v>
      </c>
      <c r="C134" s="74" t="s">
        <v>40</v>
      </c>
      <c r="D134" s="74" t="s">
        <v>25</v>
      </c>
      <c r="E134" s="132">
        <v>0</v>
      </c>
      <c r="F134" s="107">
        <v>0</v>
      </c>
      <c r="G134" s="107">
        <v>0</v>
      </c>
      <c r="H134" s="107">
        <v>0</v>
      </c>
      <c r="I134" s="107">
        <v>0</v>
      </c>
      <c r="J134" s="107">
        <v>0</v>
      </c>
      <c r="K134" s="124">
        <v>0</v>
      </c>
      <c r="L134" s="107" t="s">
        <v>25</v>
      </c>
      <c r="M134" s="132">
        <v>0</v>
      </c>
      <c r="N134" s="107">
        <v>0</v>
      </c>
      <c r="O134" s="107">
        <v>0</v>
      </c>
      <c r="P134" s="107">
        <v>0</v>
      </c>
      <c r="Q134" s="107">
        <v>0</v>
      </c>
      <c r="R134" s="107">
        <v>0</v>
      </c>
      <c r="S134" s="124">
        <v>0</v>
      </c>
      <c r="T134" s="108">
        <f t="shared" si="332"/>
        <v>0</v>
      </c>
      <c r="U134" s="108">
        <f t="shared" si="333"/>
        <v>0</v>
      </c>
      <c r="V134" s="108">
        <f t="shared" si="334"/>
        <v>0</v>
      </c>
      <c r="W134" s="108">
        <f t="shared" si="335"/>
        <v>0</v>
      </c>
      <c r="X134" s="108">
        <f t="shared" si="336"/>
        <v>0</v>
      </c>
      <c r="Y134" s="108">
        <f t="shared" si="337"/>
        <v>0</v>
      </c>
      <c r="Z134" s="128">
        <f t="shared" si="338"/>
        <v>0</v>
      </c>
      <c r="AA134" s="144" t="s">
        <v>449</v>
      </c>
    </row>
    <row r="135" spans="1:27" ht="15.75" customHeight="1">
      <c r="A135" s="37" t="s">
        <v>340</v>
      </c>
      <c r="B135" s="38" t="s">
        <v>41</v>
      </c>
      <c r="C135" s="74" t="s">
        <v>42</v>
      </c>
      <c r="D135" s="74" t="s">
        <v>25</v>
      </c>
      <c r="E135" s="132">
        <v>0</v>
      </c>
      <c r="F135" s="107">
        <v>0</v>
      </c>
      <c r="G135" s="107">
        <v>0</v>
      </c>
      <c r="H135" s="107">
        <v>0</v>
      </c>
      <c r="I135" s="107">
        <v>0</v>
      </c>
      <c r="J135" s="107">
        <v>0</v>
      </c>
      <c r="K135" s="124">
        <v>0</v>
      </c>
      <c r="L135" s="107" t="s">
        <v>25</v>
      </c>
      <c r="M135" s="132">
        <v>0</v>
      </c>
      <c r="N135" s="112">
        <v>0</v>
      </c>
      <c r="O135" s="112">
        <v>0</v>
      </c>
      <c r="P135" s="112">
        <v>0</v>
      </c>
      <c r="Q135" s="112">
        <v>0</v>
      </c>
      <c r="R135" s="112">
        <v>0</v>
      </c>
      <c r="S135" s="124">
        <v>0</v>
      </c>
      <c r="T135" s="113">
        <f t="shared" si="332"/>
        <v>0</v>
      </c>
      <c r="U135" s="113">
        <f t="shared" si="333"/>
        <v>0</v>
      </c>
      <c r="V135" s="113">
        <f t="shared" si="334"/>
        <v>0</v>
      </c>
      <c r="W135" s="113">
        <f t="shared" si="335"/>
        <v>0</v>
      </c>
      <c r="X135" s="113">
        <f t="shared" si="336"/>
        <v>0</v>
      </c>
      <c r="Y135" s="113">
        <f t="shared" si="337"/>
        <v>0</v>
      </c>
      <c r="Z135" s="130">
        <f t="shared" si="338"/>
        <v>0</v>
      </c>
      <c r="AA135" s="144" t="s">
        <v>449</v>
      </c>
    </row>
    <row r="136" spans="1:27" ht="47.25">
      <c r="A136" s="37" t="s">
        <v>341</v>
      </c>
      <c r="B136" s="38" t="s">
        <v>43</v>
      </c>
      <c r="C136" s="39" t="s">
        <v>44</v>
      </c>
      <c r="D136" s="39" t="s">
        <v>25</v>
      </c>
      <c r="E136" s="132">
        <v>0</v>
      </c>
      <c r="F136" s="107">
        <v>0</v>
      </c>
      <c r="G136" s="107">
        <v>0</v>
      </c>
      <c r="H136" s="107">
        <v>0</v>
      </c>
      <c r="I136" s="107">
        <v>0</v>
      </c>
      <c r="J136" s="107">
        <v>0</v>
      </c>
      <c r="K136" s="124">
        <v>0</v>
      </c>
      <c r="L136" s="107" t="s">
        <v>25</v>
      </c>
      <c r="M136" s="132">
        <v>0</v>
      </c>
      <c r="N136" s="107">
        <v>0</v>
      </c>
      <c r="O136" s="107">
        <v>0</v>
      </c>
      <c r="P136" s="107">
        <v>0</v>
      </c>
      <c r="Q136" s="107">
        <v>0</v>
      </c>
      <c r="R136" s="107">
        <v>0</v>
      </c>
      <c r="S136" s="124">
        <v>0</v>
      </c>
      <c r="T136" s="108">
        <f t="shared" si="332"/>
        <v>0</v>
      </c>
      <c r="U136" s="108">
        <f t="shared" si="333"/>
        <v>0</v>
      </c>
      <c r="V136" s="108">
        <f t="shared" si="334"/>
        <v>0</v>
      </c>
      <c r="W136" s="108">
        <f t="shared" si="335"/>
        <v>0</v>
      </c>
      <c r="X136" s="108">
        <f t="shared" si="336"/>
        <v>0</v>
      </c>
      <c r="Y136" s="108">
        <f t="shared" si="337"/>
        <v>0</v>
      </c>
      <c r="Z136" s="128">
        <f t="shared" si="338"/>
        <v>0</v>
      </c>
      <c r="AA136" s="144" t="s">
        <v>449</v>
      </c>
    </row>
    <row r="137" spans="1:27" ht="63">
      <c r="A137" s="37" t="s">
        <v>342</v>
      </c>
      <c r="B137" s="38" t="s">
        <v>45</v>
      </c>
      <c r="C137" s="74" t="s">
        <v>46</v>
      </c>
      <c r="D137" s="74" t="s">
        <v>25</v>
      </c>
      <c r="E137" s="132">
        <v>0</v>
      </c>
      <c r="F137" s="107">
        <v>0</v>
      </c>
      <c r="G137" s="107">
        <v>0</v>
      </c>
      <c r="H137" s="107">
        <v>0</v>
      </c>
      <c r="I137" s="107">
        <v>0</v>
      </c>
      <c r="J137" s="107">
        <v>0</v>
      </c>
      <c r="K137" s="124">
        <v>0</v>
      </c>
      <c r="L137" s="107" t="s">
        <v>25</v>
      </c>
      <c r="M137" s="132">
        <v>0</v>
      </c>
      <c r="N137" s="107">
        <v>0</v>
      </c>
      <c r="O137" s="107">
        <v>0</v>
      </c>
      <c r="P137" s="107">
        <v>0</v>
      </c>
      <c r="Q137" s="107">
        <v>0</v>
      </c>
      <c r="R137" s="107">
        <v>0</v>
      </c>
      <c r="S137" s="124">
        <v>0</v>
      </c>
      <c r="T137" s="108">
        <f t="shared" ref="T137:T141" si="339">M137-E137</f>
        <v>0</v>
      </c>
      <c r="U137" s="108">
        <f t="shared" ref="U137:U141" si="340">N137-F137</f>
        <v>0</v>
      </c>
      <c r="V137" s="108">
        <f t="shared" ref="V137:V141" si="341">O137-G137</f>
        <v>0</v>
      </c>
      <c r="W137" s="108">
        <f t="shared" ref="W137:W141" si="342">P137-H137</f>
        <v>0</v>
      </c>
      <c r="X137" s="108">
        <f t="shared" ref="X137:X141" si="343">Q137-I137</f>
        <v>0</v>
      </c>
      <c r="Y137" s="108">
        <f t="shared" ref="Y137:Y141" si="344">R137-J137</f>
        <v>0</v>
      </c>
      <c r="Z137" s="128">
        <f t="shared" ref="Z137:Z141" si="345">S137-K137</f>
        <v>0</v>
      </c>
      <c r="AA137" s="144" t="s">
        <v>449</v>
      </c>
    </row>
    <row r="138" spans="1:27" ht="63">
      <c r="A138" s="37" t="s">
        <v>343</v>
      </c>
      <c r="B138" s="38" t="s">
        <v>47</v>
      </c>
      <c r="C138" s="39" t="s">
        <v>48</v>
      </c>
      <c r="D138" s="39" t="s">
        <v>25</v>
      </c>
      <c r="E138" s="132">
        <v>0</v>
      </c>
      <c r="F138" s="107">
        <v>0</v>
      </c>
      <c r="G138" s="107">
        <v>0</v>
      </c>
      <c r="H138" s="107">
        <v>0</v>
      </c>
      <c r="I138" s="107">
        <v>0</v>
      </c>
      <c r="J138" s="107">
        <v>0</v>
      </c>
      <c r="K138" s="124">
        <v>0</v>
      </c>
      <c r="L138" s="107" t="s">
        <v>25</v>
      </c>
      <c r="M138" s="132">
        <v>0</v>
      </c>
      <c r="N138" s="107">
        <v>0</v>
      </c>
      <c r="O138" s="107">
        <v>0</v>
      </c>
      <c r="P138" s="107">
        <v>0</v>
      </c>
      <c r="Q138" s="107">
        <v>0</v>
      </c>
      <c r="R138" s="107">
        <v>0</v>
      </c>
      <c r="S138" s="124">
        <v>0</v>
      </c>
      <c r="T138" s="108">
        <f t="shared" si="339"/>
        <v>0</v>
      </c>
      <c r="U138" s="108">
        <f t="shared" si="340"/>
        <v>0</v>
      </c>
      <c r="V138" s="108">
        <f t="shared" si="341"/>
        <v>0</v>
      </c>
      <c r="W138" s="108">
        <f t="shared" si="342"/>
        <v>0</v>
      </c>
      <c r="X138" s="108">
        <f t="shared" si="343"/>
        <v>0</v>
      </c>
      <c r="Y138" s="108">
        <f t="shared" si="344"/>
        <v>0</v>
      </c>
      <c r="Z138" s="128">
        <f t="shared" si="345"/>
        <v>0</v>
      </c>
      <c r="AA138" s="144" t="s">
        <v>449</v>
      </c>
    </row>
    <row r="139" spans="1:27" ht="47.25">
      <c r="A139" s="37" t="s">
        <v>344</v>
      </c>
      <c r="B139" s="77" t="s">
        <v>50</v>
      </c>
      <c r="C139" s="39" t="s">
        <v>51</v>
      </c>
      <c r="D139" s="181" t="s">
        <v>25</v>
      </c>
      <c r="E139" s="174">
        <v>0</v>
      </c>
      <c r="F139" s="160">
        <v>0</v>
      </c>
      <c r="G139" s="160">
        <v>0</v>
      </c>
      <c r="H139" s="160">
        <v>0</v>
      </c>
      <c r="I139" s="160">
        <v>0</v>
      </c>
      <c r="J139" s="160">
        <v>0</v>
      </c>
      <c r="K139" s="179">
        <v>0</v>
      </c>
      <c r="L139" s="160" t="s">
        <v>25</v>
      </c>
      <c r="M139" s="174">
        <v>0</v>
      </c>
      <c r="N139" s="160">
        <v>0</v>
      </c>
      <c r="O139" s="160">
        <v>0</v>
      </c>
      <c r="P139" s="160">
        <v>0</v>
      </c>
      <c r="Q139" s="160">
        <v>0</v>
      </c>
      <c r="R139" s="160">
        <v>0</v>
      </c>
      <c r="S139" s="179">
        <v>0</v>
      </c>
      <c r="T139" s="108">
        <f t="shared" si="339"/>
        <v>0</v>
      </c>
      <c r="U139" s="108">
        <f t="shared" si="340"/>
        <v>0</v>
      </c>
      <c r="V139" s="108">
        <f t="shared" si="341"/>
        <v>0</v>
      </c>
      <c r="W139" s="108">
        <f t="shared" si="342"/>
        <v>0</v>
      </c>
      <c r="X139" s="108">
        <f t="shared" si="343"/>
        <v>0</v>
      </c>
      <c r="Y139" s="108">
        <f t="shared" si="344"/>
        <v>0</v>
      </c>
      <c r="Z139" s="128">
        <f t="shared" si="345"/>
        <v>0</v>
      </c>
      <c r="AA139" s="172" t="s">
        <v>449</v>
      </c>
    </row>
    <row r="140" spans="1:27" ht="47.25">
      <c r="A140" s="37" t="s">
        <v>345</v>
      </c>
      <c r="B140" s="77" t="s">
        <v>52</v>
      </c>
      <c r="C140" s="39" t="s">
        <v>53</v>
      </c>
      <c r="D140" s="181" t="s">
        <v>25</v>
      </c>
      <c r="E140" s="175"/>
      <c r="F140" s="161"/>
      <c r="G140" s="161"/>
      <c r="H140" s="161"/>
      <c r="I140" s="161"/>
      <c r="J140" s="161"/>
      <c r="K140" s="180"/>
      <c r="L140" s="161" t="s">
        <v>25</v>
      </c>
      <c r="M140" s="175"/>
      <c r="N140" s="161"/>
      <c r="O140" s="161"/>
      <c r="P140" s="161"/>
      <c r="Q140" s="161"/>
      <c r="R140" s="161"/>
      <c r="S140" s="180"/>
      <c r="T140" s="108">
        <f t="shared" si="339"/>
        <v>0</v>
      </c>
      <c r="U140" s="108">
        <f t="shared" si="340"/>
        <v>0</v>
      </c>
      <c r="V140" s="108">
        <f t="shared" si="341"/>
        <v>0</v>
      </c>
      <c r="W140" s="108">
        <f t="shared" si="342"/>
        <v>0</v>
      </c>
      <c r="X140" s="108">
        <f t="shared" si="343"/>
        <v>0</v>
      </c>
      <c r="Y140" s="108">
        <f t="shared" si="344"/>
        <v>0</v>
      </c>
      <c r="Z140" s="128">
        <f t="shared" si="345"/>
        <v>0</v>
      </c>
      <c r="AA140" s="173"/>
    </row>
    <row r="141" spans="1:27" ht="63">
      <c r="A141" s="62" t="s">
        <v>346</v>
      </c>
      <c r="B141" s="63" t="s">
        <v>347</v>
      </c>
      <c r="C141" s="78" t="s">
        <v>54</v>
      </c>
      <c r="D141" s="88" t="s">
        <v>25</v>
      </c>
      <c r="E141" s="131">
        <v>0</v>
      </c>
      <c r="F141" s="105">
        <v>0</v>
      </c>
      <c r="G141" s="105">
        <v>0</v>
      </c>
      <c r="H141" s="105">
        <v>0</v>
      </c>
      <c r="I141" s="105">
        <v>0</v>
      </c>
      <c r="J141" s="105">
        <v>0</v>
      </c>
      <c r="K141" s="123">
        <v>0</v>
      </c>
      <c r="L141" s="105" t="s">
        <v>25</v>
      </c>
      <c r="M141" s="131">
        <v>0</v>
      </c>
      <c r="N141" s="105">
        <v>0</v>
      </c>
      <c r="O141" s="105">
        <v>0</v>
      </c>
      <c r="P141" s="105">
        <v>0</v>
      </c>
      <c r="Q141" s="105">
        <v>0</v>
      </c>
      <c r="R141" s="105">
        <v>0</v>
      </c>
      <c r="S141" s="123">
        <v>0</v>
      </c>
      <c r="T141" s="106">
        <f t="shared" si="339"/>
        <v>0</v>
      </c>
      <c r="U141" s="106">
        <f t="shared" si="340"/>
        <v>0</v>
      </c>
      <c r="V141" s="106">
        <f t="shared" si="341"/>
        <v>0</v>
      </c>
      <c r="W141" s="106">
        <f t="shared" si="342"/>
        <v>0</v>
      </c>
      <c r="X141" s="106">
        <f t="shared" si="343"/>
        <v>0</v>
      </c>
      <c r="Y141" s="106">
        <f t="shared" si="344"/>
        <v>0</v>
      </c>
      <c r="Z141" s="127">
        <f t="shared" si="345"/>
        <v>0</v>
      </c>
      <c r="AA141" s="144" t="s">
        <v>449</v>
      </c>
    </row>
    <row r="142" spans="1:27" ht="47.25">
      <c r="A142" s="37" t="s">
        <v>348</v>
      </c>
      <c r="B142" s="38" t="s">
        <v>349</v>
      </c>
      <c r="C142" s="39" t="s">
        <v>350</v>
      </c>
      <c r="D142" s="49" t="s">
        <v>25</v>
      </c>
      <c r="E142" s="132">
        <v>0</v>
      </c>
      <c r="F142" s="107">
        <v>0</v>
      </c>
      <c r="G142" s="107">
        <v>2.2989999999999999</v>
      </c>
      <c r="H142" s="107">
        <v>0</v>
      </c>
      <c r="I142" s="107">
        <v>0</v>
      </c>
      <c r="J142" s="107">
        <v>0</v>
      </c>
      <c r="K142" s="124">
        <v>0</v>
      </c>
      <c r="L142" s="107" t="s">
        <v>458</v>
      </c>
      <c r="M142" s="132">
        <v>0</v>
      </c>
      <c r="N142" s="107">
        <v>0</v>
      </c>
      <c r="O142" s="107">
        <v>2.2989999999999999</v>
      </c>
      <c r="P142" s="107">
        <v>0</v>
      </c>
      <c r="Q142" s="107">
        <v>0</v>
      </c>
      <c r="R142" s="107">
        <v>0</v>
      </c>
      <c r="S142" s="124">
        <v>0</v>
      </c>
      <c r="T142" s="108">
        <f t="shared" ref="T142:T144" si="346">M142-E142</f>
        <v>0</v>
      </c>
      <c r="U142" s="108">
        <f t="shared" ref="U142:U144" si="347">N142-F142</f>
        <v>0</v>
      </c>
      <c r="V142" s="108">
        <f t="shared" ref="V142:V144" si="348">O142-G142</f>
        <v>0</v>
      </c>
      <c r="W142" s="108">
        <f t="shared" ref="W142" si="349">P142-H142</f>
        <v>0</v>
      </c>
      <c r="X142" s="108">
        <f t="shared" ref="X142" si="350">Q142-I142</f>
        <v>0</v>
      </c>
      <c r="Y142" s="108">
        <f t="shared" ref="Y142:Y144" si="351">R142-J142</f>
        <v>0</v>
      </c>
      <c r="Z142" s="128">
        <f t="shared" ref="Z142:Z144" si="352">S142-K142</f>
        <v>0</v>
      </c>
      <c r="AA142" s="147" t="s">
        <v>451</v>
      </c>
    </row>
    <row r="143" spans="1:27" ht="47.25">
      <c r="A143" s="37" t="s">
        <v>351</v>
      </c>
      <c r="B143" s="38" t="s">
        <v>352</v>
      </c>
      <c r="C143" s="39" t="s">
        <v>353</v>
      </c>
      <c r="D143" s="49" t="s">
        <v>25</v>
      </c>
      <c r="E143" s="132">
        <v>0</v>
      </c>
      <c r="F143" s="107">
        <v>0</v>
      </c>
      <c r="G143" s="107">
        <v>2.2000000000000002</v>
      </c>
      <c r="H143" s="107">
        <v>0</v>
      </c>
      <c r="I143" s="107">
        <v>0</v>
      </c>
      <c r="J143" s="107">
        <v>0</v>
      </c>
      <c r="K143" s="124">
        <v>0</v>
      </c>
      <c r="L143" s="107" t="s">
        <v>458</v>
      </c>
      <c r="M143" s="132">
        <v>0</v>
      </c>
      <c r="N143" s="107">
        <v>0</v>
      </c>
      <c r="O143" s="107">
        <v>2.2989999999999999</v>
      </c>
      <c r="P143" s="107">
        <v>0</v>
      </c>
      <c r="Q143" s="107">
        <v>0</v>
      </c>
      <c r="R143" s="107">
        <v>0</v>
      </c>
      <c r="S143" s="124">
        <v>0</v>
      </c>
      <c r="T143" s="108">
        <f t="shared" ref="T143" si="353">M143-E143</f>
        <v>0</v>
      </c>
      <c r="U143" s="108">
        <f t="shared" ref="U143" si="354">N143-F143</f>
        <v>0</v>
      </c>
      <c r="V143" s="108">
        <f t="shared" ref="V143" si="355">O143-G143</f>
        <v>9.8999999999999755E-2</v>
      </c>
      <c r="W143" s="108">
        <f t="shared" ref="W143" si="356">P143-H143</f>
        <v>0</v>
      </c>
      <c r="X143" s="108">
        <f t="shared" ref="X143:X144" si="357">Q143-I143</f>
        <v>0</v>
      </c>
      <c r="Y143" s="108">
        <f t="shared" ref="Y143" si="358">R143-J143</f>
        <v>0</v>
      </c>
      <c r="Z143" s="128">
        <f t="shared" ref="Z143" si="359">S143-K143</f>
        <v>0</v>
      </c>
      <c r="AA143" s="147" t="s">
        <v>451</v>
      </c>
    </row>
    <row r="144" spans="1:27" ht="63">
      <c r="A144" s="89" t="s">
        <v>437</v>
      </c>
      <c r="B144" s="90" t="s">
        <v>438</v>
      </c>
      <c r="C144" s="91" t="s">
        <v>439</v>
      </c>
      <c r="D144" s="49" t="s">
        <v>25</v>
      </c>
      <c r="E144" s="132">
        <v>0</v>
      </c>
      <c r="F144" s="107">
        <v>0</v>
      </c>
      <c r="G144" s="107">
        <v>0</v>
      </c>
      <c r="H144" s="107">
        <v>0</v>
      </c>
      <c r="I144" s="107">
        <v>1.5</v>
      </c>
      <c r="J144" s="107">
        <v>0</v>
      </c>
      <c r="K144" s="124">
        <v>0</v>
      </c>
      <c r="L144" s="107" t="s">
        <v>459</v>
      </c>
      <c r="M144" s="132">
        <v>0</v>
      </c>
      <c r="N144" s="107">
        <v>0</v>
      </c>
      <c r="O144" s="107">
        <v>0</v>
      </c>
      <c r="P144" s="107">
        <v>0</v>
      </c>
      <c r="Q144" s="107">
        <v>1.2</v>
      </c>
      <c r="R144" s="107">
        <v>0</v>
      </c>
      <c r="S144" s="124">
        <v>0</v>
      </c>
      <c r="T144" s="108">
        <f t="shared" si="346"/>
        <v>0</v>
      </c>
      <c r="U144" s="108">
        <f t="shared" si="347"/>
        <v>0</v>
      </c>
      <c r="V144" s="108">
        <f t="shared" si="348"/>
        <v>0</v>
      </c>
      <c r="W144" s="108">
        <v>0</v>
      </c>
      <c r="X144" s="108">
        <f t="shared" si="357"/>
        <v>-0.30000000000000004</v>
      </c>
      <c r="Y144" s="108">
        <f t="shared" si="351"/>
        <v>0</v>
      </c>
      <c r="Z144" s="128">
        <f t="shared" si="352"/>
        <v>0</v>
      </c>
      <c r="AA144" s="147" t="s">
        <v>451</v>
      </c>
    </row>
    <row r="145" spans="1:27" ht="47.25">
      <c r="A145" s="59" t="s">
        <v>354</v>
      </c>
      <c r="B145" s="60" t="s">
        <v>355</v>
      </c>
      <c r="C145" s="61" t="s">
        <v>24</v>
      </c>
      <c r="D145" s="61" t="str">
        <f t="shared" ref="D145" si="360">IF(NOT(SUM(D146)=0),SUM(D146),"нд")</f>
        <v>нд</v>
      </c>
      <c r="E145" s="104">
        <f t="shared" ref="E145" si="361">SUM(E146)</f>
        <v>0</v>
      </c>
      <c r="F145" s="104">
        <f t="shared" ref="F145:Z145" si="362">F146</f>
        <v>0</v>
      </c>
      <c r="G145" s="104">
        <f t="shared" si="362"/>
        <v>0</v>
      </c>
      <c r="H145" s="104">
        <f t="shared" si="362"/>
        <v>0</v>
      </c>
      <c r="I145" s="104">
        <f t="shared" si="362"/>
        <v>0</v>
      </c>
      <c r="J145" s="104">
        <f t="shared" si="362"/>
        <v>0</v>
      </c>
      <c r="K145" s="122">
        <f t="shared" si="362"/>
        <v>0</v>
      </c>
      <c r="L145" s="104" t="s">
        <v>25</v>
      </c>
      <c r="M145" s="104">
        <f t="shared" ref="M145" si="363">SUM(M146)</f>
        <v>0</v>
      </c>
      <c r="N145" s="104">
        <f t="shared" si="362"/>
        <v>0</v>
      </c>
      <c r="O145" s="104">
        <f t="shared" si="362"/>
        <v>0</v>
      </c>
      <c r="P145" s="104">
        <f t="shared" si="362"/>
        <v>0</v>
      </c>
      <c r="Q145" s="104">
        <f t="shared" si="362"/>
        <v>0</v>
      </c>
      <c r="R145" s="104">
        <f t="shared" si="362"/>
        <v>0</v>
      </c>
      <c r="S145" s="122">
        <f t="shared" si="362"/>
        <v>0</v>
      </c>
      <c r="T145" s="104">
        <f t="shared" si="362"/>
        <v>0</v>
      </c>
      <c r="U145" s="104">
        <f t="shared" si="362"/>
        <v>0</v>
      </c>
      <c r="V145" s="104">
        <f t="shared" si="362"/>
        <v>0</v>
      </c>
      <c r="W145" s="104">
        <f t="shared" si="362"/>
        <v>0</v>
      </c>
      <c r="X145" s="104">
        <f t="shared" si="362"/>
        <v>0</v>
      </c>
      <c r="Y145" s="104">
        <f t="shared" si="362"/>
        <v>0</v>
      </c>
      <c r="Z145" s="122">
        <f t="shared" si="362"/>
        <v>0</v>
      </c>
      <c r="AA145" s="142" t="s">
        <v>431</v>
      </c>
    </row>
    <row r="146" spans="1:27">
      <c r="A146" s="50" t="s">
        <v>25</v>
      </c>
      <c r="B146" s="50" t="s">
        <v>25</v>
      </c>
      <c r="C146" s="50" t="s">
        <v>25</v>
      </c>
      <c r="D146" s="50" t="s">
        <v>25</v>
      </c>
      <c r="E146" s="132">
        <v>0</v>
      </c>
      <c r="F146" s="107">
        <v>0</v>
      </c>
      <c r="G146" s="107">
        <v>0</v>
      </c>
      <c r="H146" s="107">
        <v>0</v>
      </c>
      <c r="I146" s="107">
        <v>0</v>
      </c>
      <c r="J146" s="107">
        <v>0</v>
      </c>
      <c r="K146" s="124">
        <v>0</v>
      </c>
      <c r="L146" s="107" t="s">
        <v>25</v>
      </c>
      <c r="M146" s="132">
        <v>0</v>
      </c>
      <c r="N146" s="107">
        <v>0</v>
      </c>
      <c r="O146" s="107">
        <v>0</v>
      </c>
      <c r="P146" s="107">
        <v>0</v>
      </c>
      <c r="Q146" s="107">
        <v>0</v>
      </c>
      <c r="R146" s="107">
        <v>0</v>
      </c>
      <c r="S146" s="124">
        <v>0</v>
      </c>
      <c r="T146" s="108">
        <f t="shared" ref="T146" si="364">M146-E146</f>
        <v>0</v>
      </c>
      <c r="U146" s="108">
        <f t="shared" ref="U146" si="365">N146-F146</f>
        <v>0</v>
      </c>
      <c r="V146" s="108">
        <f t="shared" ref="V146" si="366">O146-G146</f>
        <v>0</v>
      </c>
      <c r="W146" s="108">
        <f t="shared" ref="W146" si="367">P146-H146</f>
        <v>0</v>
      </c>
      <c r="X146" s="108">
        <f t="shared" ref="X146" si="368">Q146-I146</f>
        <v>0</v>
      </c>
      <c r="Y146" s="108">
        <f t="shared" ref="Y146" si="369">R146-J146</f>
        <v>0</v>
      </c>
      <c r="Z146" s="128">
        <f t="shared" ref="Z146" si="370">S146-K146</f>
        <v>0</v>
      </c>
      <c r="AA146" s="144" t="s">
        <v>449</v>
      </c>
    </row>
    <row r="147" spans="1:27" ht="47.25">
      <c r="A147" s="56" t="s">
        <v>356</v>
      </c>
      <c r="B147" s="57" t="s">
        <v>357</v>
      </c>
      <c r="C147" s="58" t="s">
        <v>24</v>
      </c>
      <c r="D147" s="86" t="str">
        <f>IF(NOT(SUM(D148,D150,D152,D154,D156,D158,D161,D163)=0),SUM(D148,D150,D152,D154,D156,D158,D161,D163),"нд")</f>
        <v>нд</v>
      </c>
      <c r="E147" s="103">
        <f t="shared" ref="E147" si="371">SUM(E148,E150,E152,E154,E156,E158,E161,E163)</f>
        <v>0</v>
      </c>
      <c r="F147" s="103">
        <f t="shared" ref="F147:K147" si="372">F148+F150+F152+F154+F156+F158+F161+F163</f>
        <v>0</v>
      </c>
      <c r="G147" s="103">
        <f t="shared" si="372"/>
        <v>0</v>
      </c>
      <c r="H147" s="103">
        <f t="shared" si="372"/>
        <v>0</v>
      </c>
      <c r="I147" s="103">
        <f t="shared" si="372"/>
        <v>0</v>
      </c>
      <c r="J147" s="103">
        <f t="shared" si="372"/>
        <v>0</v>
      </c>
      <c r="K147" s="121">
        <f t="shared" si="372"/>
        <v>0</v>
      </c>
      <c r="L147" s="103" t="s">
        <v>25</v>
      </c>
      <c r="M147" s="103">
        <f t="shared" ref="M147" si="373">SUM(M148,M150,M152,M154,M156,M158,M161,M163)</f>
        <v>0</v>
      </c>
      <c r="N147" s="103">
        <f t="shared" ref="N147:S147" si="374">N148+N150+N152+N154+N156+N158+N161+N163</f>
        <v>0</v>
      </c>
      <c r="O147" s="103">
        <f t="shared" si="374"/>
        <v>0</v>
      </c>
      <c r="P147" s="103">
        <f t="shared" si="374"/>
        <v>0</v>
      </c>
      <c r="Q147" s="103">
        <f t="shared" si="374"/>
        <v>0</v>
      </c>
      <c r="R147" s="103">
        <f t="shared" si="374"/>
        <v>0</v>
      </c>
      <c r="S147" s="121">
        <f t="shared" si="374"/>
        <v>0</v>
      </c>
      <c r="T147" s="103">
        <f t="shared" ref="T147:Z147" si="375">T148+T150+T152+T154+T156+T158+T161+T163</f>
        <v>0</v>
      </c>
      <c r="U147" s="103">
        <f t="shared" si="375"/>
        <v>0</v>
      </c>
      <c r="V147" s="103">
        <f t="shared" si="375"/>
        <v>0</v>
      </c>
      <c r="W147" s="103">
        <f t="shared" si="375"/>
        <v>0</v>
      </c>
      <c r="X147" s="103">
        <f t="shared" si="375"/>
        <v>0</v>
      </c>
      <c r="Y147" s="103">
        <f t="shared" si="375"/>
        <v>0</v>
      </c>
      <c r="Z147" s="121">
        <f t="shared" si="375"/>
        <v>0</v>
      </c>
      <c r="AA147" s="141" t="s">
        <v>431</v>
      </c>
    </row>
    <row r="148" spans="1:27" ht="47.25">
      <c r="A148" s="59" t="s">
        <v>358</v>
      </c>
      <c r="B148" s="60" t="s">
        <v>359</v>
      </c>
      <c r="C148" s="61" t="s">
        <v>24</v>
      </c>
      <c r="D148" s="61" t="str">
        <f t="shared" ref="D148" si="376">IF(NOT(SUM(D149)=0),SUM(D149),"нд")</f>
        <v>нд</v>
      </c>
      <c r="E148" s="104">
        <f t="shared" ref="E148" si="377">SUM(E149)</f>
        <v>0</v>
      </c>
      <c r="F148" s="104">
        <f t="shared" ref="F148:Z148" si="378">F149</f>
        <v>0</v>
      </c>
      <c r="G148" s="104">
        <f t="shared" si="378"/>
        <v>0</v>
      </c>
      <c r="H148" s="104">
        <f t="shared" si="378"/>
        <v>0</v>
      </c>
      <c r="I148" s="104">
        <f t="shared" si="378"/>
        <v>0</v>
      </c>
      <c r="J148" s="104">
        <f t="shared" si="378"/>
        <v>0</v>
      </c>
      <c r="K148" s="122">
        <f t="shared" si="378"/>
        <v>0</v>
      </c>
      <c r="L148" s="104" t="s">
        <v>25</v>
      </c>
      <c r="M148" s="104">
        <f t="shared" ref="M148" si="379">SUM(M149)</f>
        <v>0</v>
      </c>
      <c r="N148" s="104">
        <f t="shared" si="378"/>
        <v>0</v>
      </c>
      <c r="O148" s="104">
        <f t="shared" si="378"/>
        <v>0</v>
      </c>
      <c r="P148" s="104">
        <f t="shared" si="378"/>
        <v>0</v>
      </c>
      <c r="Q148" s="104">
        <f t="shared" si="378"/>
        <v>0</v>
      </c>
      <c r="R148" s="104">
        <f t="shared" si="378"/>
        <v>0</v>
      </c>
      <c r="S148" s="122">
        <f t="shared" si="378"/>
        <v>0</v>
      </c>
      <c r="T148" s="104">
        <f t="shared" si="378"/>
        <v>0</v>
      </c>
      <c r="U148" s="104">
        <f t="shared" si="378"/>
        <v>0</v>
      </c>
      <c r="V148" s="104">
        <f t="shared" si="378"/>
        <v>0</v>
      </c>
      <c r="W148" s="104">
        <f t="shared" si="378"/>
        <v>0</v>
      </c>
      <c r="X148" s="104">
        <f t="shared" si="378"/>
        <v>0</v>
      </c>
      <c r="Y148" s="104">
        <f t="shared" si="378"/>
        <v>0</v>
      </c>
      <c r="Z148" s="122">
        <f t="shared" si="378"/>
        <v>0</v>
      </c>
      <c r="AA148" s="142" t="s">
        <v>431</v>
      </c>
    </row>
    <row r="149" spans="1:27">
      <c r="A149" s="50" t="s">
        <v>25</v>
      </c>
      <c r="B149" s="50" t="s">
        <v>25</v>
      </c>
      <c r="C149" s="50" t="s">
        <v>25</v>
      </c>
      <c r="D149" s="50" t="s">
        <v>25</v>
      </c>
      <c r="E149" s="132">
        <v>0</v>
      </c>
      <c r="F149" s="107">
        <v>0</v>
      </c>
      <c r="G149" s="107">
        <v>0</v>
      </c>
      <c r="H149" s="107">
        <v>0</v>
      </c>
      <c r="I149" s="107">
        <v>0</v>
      </c>
      <c r="J149" s="107">
        <v>0</v>
      </c>
      <c r="K149" s="124">
        <v>0</v>
      </c>
      <c r="L149" s="107" t="s">
        <v>25</v>
      </c>
      <c r="M149" s="132">
        <v>0</v>
      </c>
      <c r="N149" s="107">
        <v>0</v>
      </c>
      <c r="O149" s="107">
        <v>0</v>
      </c>
      <c r="P149" s="107">
        <v>0</v>
      </c>
      <c r="Q149" s="107">
        <v>0</v>
      </c>
      <c r="R149" s="107">
        <v>0</v>
      </c>
      <c r="S149" s="124">
        <v>0</v>
      </c>
      <c r="T149" s="108">
        <f t="shared" ref="T149" si="380">M149-E149</f>
        <v>0</v>
      </c>
      <c r="U149" s="108">
        <f t="shared" ref="U149" si="381">N149-F149</f>
        <v>0</v>
      </c>
      <c r="V149" s="108">
        <f t="shared" ref="V149" si="382">O149-G149</f>
        <v>0</v>
      </c>
      <c r="W149" s="108">
        <f t="shared" ref="W149" si="383">P149-H149</f>
        <v>0</v>
      </c>
      <c r="X149" s="108">
        <f t="shared" ref="X149" si="384">Q149-I149</f>
        <v>0</v>
      </c>
      <c r="Y149" s="108">
        <f t="shared" ref="Y149" si="385">R149-J149</f>
        <v>0</v>
      </c>
      <c r="Z149" s="128">
        <f t="shared" ref="Z149" si="386">S149-K149</f>
        <v>0</v>
      </c>
      <c r="AA149" s="144" t="s">
        <v>449</v>
      </c>
    </row>
    <row r="150" spans="1:27" ht="15.6" customHeight="1">
      <c r="A150" s="59" t="s">
        <v>447</v>
      </c>
      <c r="B150" s="60" t="s">
        <v>448</v>
      </c>
      <c r="C150" s="61" t="s">
        <v>24</v>
      </c>
      <c r="D150" s="61" t="str">
        <f t="shared" ref="D150" si="387">IF(NOT(SUM(D151)=0),SUM(D151),"нд")</f>
        <v>нд</v>
      </c>
      <c r="E150" s="104">
        <f t="shared" ref="E150" si="388">SUM(E151)</f>
        <v>0</v>
      </c>
      <c r="F150" s="104">
        <f t="shared" ref="F150:Z150" si="389">F151</f>
        <v>0</v>
      </c>
      <c r="G150" s="104">
        <f t="shared" si="389"/>
        <v>0</v>
      </c>
      <c r="H150" s="104">
        <f t="shared" si="389"/>
        <v>0</v>
      </c>
      <c r="I150" s="104">
        <f t="shared" si="389"/>
        <v>0</v>
      </c>
      <c r="J150" s="104">
        <f t="shared" si="389"/>
        <v>0</v>
      </c>
      <c r="K150" s="122">
        <f t="shared" si="389"/>
        <v>0</v>
      </c>
      <c r="L150" s="104" t="s">
        <v>25</v>
      </c>
      <c r="M150" s="104">
        <f t="shared" ref="M150" si="390">SUM(M151)</f>
        <v>0</v>
      </c>
      <c r="N150" s="104">
        <f t="shared" si="389"/>
        <v>0</v>
      </c>
      <c r="O150" s="104">
        <f t="shared" si="389"/>
        <v>0</v>
      </c>
      <c r="P150" s="104">
        <f t="shared" si="389"/>
        <v>0</v>
      </c>
      <c r="Q150" s="104">
        <f t="shared" si="389"/>
        <v>0</v>
      </c>
      <c r="R150" s="104">
        <f t="shared" si="389"/>
        <v>0</v>
      </c>
      <c r="S150" s="122">
        <f t="shared" si="389"/>
        <v>0</v>
      </c>
      <c r="T150" s="104">
        <f t="shared" si="389"/>
        <v>0</v>
      </c>
      <c r="U150" s="104">
        <f t="shared" si="389"/>
        <v>0</v>
      </c>
      <c r="V150" s="104">
        <f t="shared" si="389"/>
        <v>0</v>
      </c>
      <c r="W150" s="104">
        <f t="shared" si="389"/>
        <v>0</v>
      </c>
      <c r="X150" s="104">
        <f t="shared" si="389"/>
        <v>0</v>
      </c>
      <c r="Y150" s="104">
        <f t="shared" si="389"/>
        <v>0</v>
      </c>
      <c r="Z150" s="122">
        <f t="shared" si="389"/>
        <v>0</v>
      </c>
      <c r="AA150" s="142" t="s">
        <v>431</v>
      </c>
    </row>
    <row r="151" spans="1:27">
      <c r="A151" s="50" t="s">
        <v>25</v>
      </c>
      <c r="B151" s="50" t="s">
        <v>25</v>
      </c>
      <c r="C151" s="50" t="s">
        <v>25</v>
      </c>
      <c r="D151" s="50" t="s">
        <v>25</v>
      </c>
      <c r="E151" s="132">
        <v>0</v>
      </c>
      <c r="F151" s="107">
        <v>0</v>
      </c>
      <c r="G151" s="107">
        <v>0</v>
      </c>
      <c r="H151" s="107">
        <v>0</v>
      </c>
      <c r="I151" s="107">
        <v>0</v>
      </c>
      <c r="J151" s="107">
        <v>0</v>
      </c>
      <c r="K151" s="124">
        <v>0</v>
      </c>
      <c r="L151" s="107" t="s">
        <v>25</v>
      </c>
      <c r="M151" s="132">
        <v>0</v>
      </c>
      <c r="N151" s="107">
        <v>0</v>
      </c>
      <c r="O151" s="107">
        <v>0</v>
      </c>
      <c r="P151" s="107">
        <v>0</v>
      </c>
      <c r="Q151" s="107">
        <v>0</v>
      </c>
      <c r="R151" s="107">
        <v>0</v>
      </c>
      <c r="S151" s="124">
        <v>0</v>
      </c>
      <c r="T151" s="108">
        <f t="shared" ref="T151" si="391">M151-E151</f>
        <v>0</v>
      </c>
      <c r="U151" s="108">
        <f t="shared" ref="U151" si="392">N151-F151</f>
        <v>0</v>
      </c>
      <c r="V151" s="108">
        <f t="shared" ref="V151" si="393">O151-G151</f>
        <v>0</v>
      </c>
      <c r="W151" s="108">
        <f t="shared" ref="W151" si="394">P151-H151</f>
        <v>0</v>
      </c>
      <c r="X151" s="108">
        <f t="shared" ref="X151" si="395">Q151-I151</f>
        <v>0</v>
      </c>
      <c r="Y151" s="108">
        <f t="shared" ref="Y151" si="396">R151-J151</f>
        <v>0</v>
      </c>
      <c r="Z151" s="128">
        <f t="shared" ref="Z151" si="397">S151-K151</f>
        <v>0</v>
      </c>
      <c r="AA151" s="144" t="s">
        <v>449</v>
      </c>
    </row>
    <row r="152" spans="1:27" ht="47.25">
      <c r="A152" s="59" t="s">
        <v>360</v>
      </c>
      <c r="B152" s="60" t="s">
        <v>361</v>
      </c>
      <c r="C152" s="61" t="s">
        <v>24</v>
      </c>
      <c r="D152" s="61" t="str">
        <f t="shared" ref="D152" si="398">IF(NOT(SUM(D153)=0),SUM(D153),"нд")</f>
        <v>нд</v>
      </c>
      <c r="E152" s="104">
        <f t="shared" ref="E152" si="399">SUM(E153)</f>
        <v>0</v>
      </c>
      <c r="F152" s="104">
        <f t="shared" ref="F152:Z152" si="400">F153</f>
        <v>0</v>
      </c>
      <c r="G152" s="104">
        <f t="shared" si="400"/>
        <v>0</v>
      </c>
      <c r="H152" s="104">
        <f t="shared" si="400"/>
        <v>0</v>
      </c>
      <c r="I152" s="104">
        <f t="shared" si="400"/>
        <v>0</v>
      </c>
      <c r="J152" s="104">
        <f t="shared" si="400"/>
        <v>0</v>
      </c>
      <c r="K152" s="122">
        <f t="shared" si="400"/>
        <v>0</v>
      </c>
      <c r="L152" s="104" t="s">
        <v>25</v>
      </c>
      <c r="M152" s="104">
        <f t="shared" ref="M152" si="401">SUM(M153)</f>
        <v>0</v>
      </c>
      <c r="N152" s="104">
        <f t="shared" si="400"/>
        <v>0</v>
      </c>
      <c r="O152" s="104">
        <f t="shared" si="400"/>
        <v>0</v>
      </c>
      <c r="P152" s="104">
        <f t="shared" si="400"/>
        <v>0</v>
      </c>
      <c r="Q152" s="104">
        <f t="shared" si="400"/>
        <v>0</v>
      </c>
      <c r="R152" s="104">
        <f t="shared" si="400"/>
        <v>0</v>
      </c>
      <c r="S152" s="122">
        <f t="shared" si="400"/>
        <v>0</v>
      </c>
      <c r="T152" s="104">
        <f t="shared" si="400"/>
        <v>0</v>
      </c>
      <c r="U152" s="104">
        <f t="shared" si="400"/>
        <v>0</v>
      </c>
      <c r="V152" s="104">
        <f t="shared" si="400"/>
        <v>0</v>
      </c>
      <c r="W152" s="104">
        <f t="shared" si="400"/>
        <v>0</v>
      </c>
      <c r="X152" s="104">
        <f t="shared" si="400"/>
        <v>0</v>
      </c>
      <c r="Y152" s="104">
        <f t="shared" si="400"/>
        <v>0</v>
      </c>
      <c r="Z152" s="122">
        <f t="shared" si="400"/>
        <v>0</v>
      </c>
      <c r="AA152" s="142" t="s">
        <v>431</v>
      </c>
    </row>
    <row r="153" spans="1:27">
      <c r="A153" s="50" t="s">
        <v>25</v>
      </c>
      <c r="B153" s="50" t="s">
        <v>25</v>
      </c>
      <c r="C153" s="50" t="s">
        <v>25</v>
      </c>
      <c r="D153" s="50" t="s">
        <v>25</v>
      </c>
      <c r="E153" s="132">
        <v>0</v>
      </c>
      <c r="F153" s="107">
        <v>0</v>
      </c>
      <c r="G153" s="107">
        <v>0</v>
      </c>
      <c r="H153" s="107">
        <v>0</v>
      </c>
      <c r="I153" s="107">
        <v>0</v>
      </c>
      <c r="J153" s="107">
        <v>0</v>
      </c>
      <c r="K153" s="124">
        <v>0</v>
      </c>
      <c r="L153" s="107" t="s">
        <v>25</v>
      </c>
      <c r="M153" s="132">
        <v>0</v>
      </c>
      <c r="N153" s="107">
        <v>0</v>
      </c>
      <c r="O153" s="107">
        <v>0</v>
      </c>
      <c r="P153" s="107">
        <v>0</v>
      </c>
      <c r="Q153" s="107">
        <v>0</v>
      </c>
      <c r="R153" s="107">
        <v>0</v>
      </c>
      <c r="S153" s="124">
        <v>0</v>
      </c>
      <c r="T153" s="108">
        <f t="shared" ref="T153" si="402">M153-E153</f>
        <v>0</v>
      </c>
      <c r="U153" s="108">
        <f t="shared" ref="U153" si="403">N153-F153</f>
        <v>0</v>
      </c>
      <c r="V153" s="108">
        <f t="shared" ref="V153" si="404">O153-G153</f>
        <v>0</v>
      </c>
      <c r="W153" s="108">
        <f t="shared" ref="W153" si="405">P153-H153</f>
        <v>0</v>
      </c>
      <c r="X153" s="108">
        <f t="shared" ref="X153" si="406">Q153-I153</f>
        <v>0</v>
      </c>
      <c r="Y153" s="108">
        <f t="shared" ref="Y153" si="407">R153-J153</f>
        <v>0</v>
      </c>
      <c r="Z153" s="128">
        <f t="shared" ref="Z153" si="408">S153-K153</f>
        <v>0</v>
      </c>
      <c r="AA153" s="144" t="s">
        <v>449</v>
      </c>
    </row>
    <row r="154" spans="1:27" ht="47.25">
      <c r="A154" s="59" t="s">
        <v>362</v>
      </c>
      <c r="B154" s="60" t="s">
        <v>363</v>
      </c>
      <c r="C154" s="61" t="s">
        <v>24</v>
      </c>
      <c r="D154" s="61" t="str">
        <f t="shared" ref="D154" si="409">IF(NOT(SUM(D155)=0),SUM(D155),"нд")</f>
        <v>нд</v>
      </c>
      <c r="E154" s="104">
        <f t="shared" ref="E154" si="410">SUM(E155)</f>
        <v>0</v>
      </c>
      <c r="F154" s="104">
        <f t="shared" ref="F154:Z154" si="411">F155</f>
        <v>0</v>
      </c>
      <c r="G154" s="104">
        <f t="shared" si="411"/>
        <v>0</v>
      </c>
      <c r="H154" s="104">
        <f t="shared" si="411"/>
        <v>0</v>
      </c>
      <c r="I154" s="104">
        <f t="shared" si="411"/>
        <v>0</v>
      </c>
      <c r="J154" s="104">
        <f t="shared" si="411"/>
        <v>0</v>
      </c>
      <c r="K154" s="122">
        <f t="shared" si="411"/>
        <v>0</v>
      </c>
      <c r="L154" s="104" t="s">
        <v>25</v>
      </c>
      <c r="M154" s="104">
        <f t="shared" ref="M154" si="412">SUM(M155)</f>
        <v>0</v>
      </c>
      <c r="N154" s="104">
        <f t="shared" si="411"/>
        <v>0</v>
      </c>
      <c r="O154" s="104">
        <f t="shared" si="411"/>
        <v>0</v>
      </c>
      <c r="P154" s="104">
        <f t="shared" si="411"/>
        <v>0</v>
      </c>
      <c r="Q154" s="104">
        <f t="shared" si="411"/>
        <v>0</v>
      </c>
      <c r="R154" s="104">
        <f t="shared" si="411"/>
        <v>0</v>
      </c>
      <c r="S154" s="122">
        <f t="shared" si="411"/>
        <v>0</v>
      </c>
      <c r="T154" s="104">
        <f t="shared" si="411"/>
        <v>0</v>
      </c>
      <c r="U154" s="104">
        <f t="shared" si="411"/>
        <v>0</v>
      </c>
      <c r="V154" s="104">
        <f t="shared" si="411"/>
        <v>0</v>
      </c>
      <c r="W154" s="104">
        <f t="shared" si="411"/>
        <v>0</v>
      </c>
      <c r="X154" s="104">
        <f t="shared" si="411"/>
        <v>0</v>
      </c>
      <c r="Y154" s="104">
        <f t="shared" si="411"/>
        <v>0</v>
      </c>
      <c r="Z154" s="122">
        <f t="shared" si="411"/>
        <v>0</v>
      </c>
      <c r="AA154" s="142" t="s">
        <v>431</v>
      </c>
    </row>
    <row r="155" spans="1:27">
      <c r="A155" s="50" t="s">
        <v>25</v>
      </c>
      <c r="B155" s="50" t="s">
        <v>25</v>
      </c>
      <c r="C155" s="50" t="s">
        <v>25</v>
      </c>
      <c r="D155" s="50" t="s">
        <v>25</v>
      </c>
      <c r="E155" s="132">
        <v>0</v>
      </c>
      <c r="F155" s="107">
        <v>0</v>
      </c>
      <c r="G155" s="107">
        <v>0</v>
      </c>
      <c r="H155" s="107">
        <v>0</v>
      </c>
      <c r="I155" s="107">
        <v>0</v>
      </c>
      <c r="J155" s="107">
        <v>0</v>
      </c>
      <c r="K155" s="124">
        <v>0</v>
      </c>
      <c r="L155" s="107" t="s">
        <v>25</v>
      </c>
      <c r="M155" s="132">
        <v>0</v>
      </c>
      <c r="N155" s="107">
        <v>0</v>
      </c>
      <c r="O155" s="107">
        <v>0</v>
      </c>
      <c r="P155" s="107">
        <v>0</v>
      </c>
      <c r="Q155" s="107">
        <v>0</v>
      </c>
      <c r="R155" s="107">
        <v>0</v>
      </c>
      <c r="S155" s="124">
        <v>0</v>
      </c>
      <c r="T155" s="108">
        <f t="shared" ref="T155" si="413">M155-E155</f>
        <v>0</v>
      </c>
      <c r="U155" s="108">
        <f t="shared" ref="U155" si="414">N155-F155</f>
        <v>0</v>
      </c>
      <c r="V155" s="108">
        <f t="shared" ref="V155" si="415">O155-G155</f>
        <v>0</v>
      </c>
      <c r="W155" s="108">
        <f t="shared" ref="W155" si="416">P155-H155</f>
        <v>0</v>
      </c>
      <c r="X155" s="108">
        <f t="shared" ref="X155" si="417">Q155-I155</f>
        <v>0</v>
      </c>
      <c r="Y155" s="108">
        <f t="shared" ref="Y155" si="418">R155-J155</f>
        <v>0</v>
      </c>
      <c r="Z155" s="128">
        <f t="shared" ref="Z155" si="419">S155-K155</f>
        <v>0</v>
      </c>
      <c r="AA155" s="144" t="s">
        <v>449</v>
      </c>
    </row>
    <row r="156" spans="1:27" ht="63">
      <c r="A156" s="59" t="s">
        <v>364</v>
      </c>
      <c r="B156" s="60" t="s">
        <v>365</v>
      </c>
      <c r="C156" s="61" t="s">
        <v>24</v>
      </c>
      <c r="D156" s="61" t="str">
        <f t="shared" ref="D156" si="420">IF(NOT(SUM(D157)=0),SUM(D157),"нд")</f>
        <v>нд</v>
      </c>
      <c r="E156" s="104">
        <f t="shared" ref="E156" si="421">SUM(E157)</f>
        <v>0</v>
      </c>
      <c r="F156" s="104">
        <f t="shared" ref="F156:Z156" si="422">F157</f>
        <v>0</v>
      </c>
      <c r="G156" s="104">
        <f t="shared" si="422"/>
        <v>0</v>
      </c>
      <c r="H156" s="104">
        <f t="shared" si="422"/>
        <v>0</v>
      </c>
      <c r="I156" s="104">
        <f t="shared" si="422"/>
        <v>0</v>
      </c>
      <c r="J156" s="104">
        <f t="shared" si="422"/>
        <v>0</v>
      </c>
      <c r="K156" s="122">
        <f t="shared" si="422"/>
        <v>0</v>
      </c>
      <c r="L156" s="104" t="s">
        <v>25</v>
      </c>
      <c r="M156" s="104">
        <f t="shared" ref="M156" si="423">SUM(M157)</f>
        <v>0</v>
      </c>
      <c r="N156" s="104">
        <f t="shared" si="422"/>
        <v>0</v>
      </c>
      <c r="O156" s="104">
        <f t="shared" si="422"/>
        <v>0</v>
      </c>
      <c r="P156" s="104">
        <f t="shared" si="422"/>
        <v>0</v>
      </c>
      <c r="Q156" s="104">
        <f t="shared" si="422"/>
        <v>0</v>
      </c>
      <c r="R156" s="104">
        <f t="shared" si="422"/>
        <v>0</v>
      </c>
      <c r="S156" s="122">
        <f t="shared" si="422"/>
        <v>0</v>
      </c>
      <c r="T156" s="104">
        <f t="shared" si="422"/>
        <v>0</v>
      </c>
      <c r="U156" s="104">
        <f t="shared" si="422"/>
        <v>0</v>
      </c>
      <c r="V156" s="104">
        <f t="shared" si="422"/>
        <v>0</v>
      </c>
      <c r="W156" s="104">
        <f t="shared" si="422"/>
        <v>0</v>
      </c>
      <c r="X156" s="104">
        <f t="shared" si="422"/>
        <v>0</v>
      </c>
      <c r="Y156" s="104">
        <f t="shared" si="422"/>
        <v>0</v>
      </c>
      <c r="Z156" s="122">
        <f t="shared" si="422"/>
        <v>0</v>
      </c>
      <c r="AA156" s="142" t="s">
        <v>431</v>
      </c>
    </row>
    <row r="157" spans="1:27">
      <c r="A157" s="50" t="s">
        <v>25</v>
      </c>
      <c r="B157" s="50" t="s">
        <v>25</v>
      </c>
      <c r="C157" s="50" t="s">
        <v>25</v>
      </c>
      <c r="D157" s="50" t="s">
        <v>25</v>
      </c>
      <c r="E157" s="132">
        <v>0</v>
      </c>
      <c r="F157" s="107">
        <v>0</v>
      </c>
      <c r="G157" s="107">
        <v>0</v>
      </c>
      <c r="H157" s="107">
        <v>0</v>
      </c>
      <c r="I157" s="107">
        <v>0</v>
      </c>
      <c r="J157" s="107">
        <v>0</v>
      </c>
      <c r="K157" s="124">
        <v>0</v>
      </c>
      <c r="L157" s="107" t="s">
        <v>25</v>
      </c>
      <c r="M157" s="132">
        <v>0</v>
      </c>
      <c r="N157" s="107">
        <v>0</v>
      </c>
      <c r="O157" s="107">
        <v>0</v>
      </c>
      <c r="P157" s="107">
        <v>0</v>
      </c>
      <c r="Q157" s="107">
        <v>0</v>
      </c>
      <c r="R157" s="107">
        <v>0</v>
      </c>
      <c r="S157" s="124">
        <v>0</v>
      </c>
      <c r="T157" s="108">
        <f t="shared" ref="T157" si="424">M157-E157</f>
        <v>0</v>
      </c>
      <c r="U157" s="108">
        <f t="shared" ref="U157" si="425">N157-F157</f>
        <v>0</v>
      </c>
      <c r="V157" s="108">
        <f t="shared" ref="V157" si="426">O157-G157</f>
        <v>0</v>
      </c>
      <c r="W157" s="108">
        <f t="shared" ref="W157" si="427">P157-H157</f>
        <v>0</v>
      </c>
      <c r="X157" s="108">
        <f t="shared" ref="X157" si="428">Q157-I157</f>
        <v>0</v>
      </c>
      <c r="Y157" s="108">
        <f t="shared" ref="Y157" si="429">R157-J157</f>
        <v>0</v>
      </c>
      <c r="Z157" s="128">
        <f t="shared" ref="Z157" si="430">S157-K157</f>
        <v>0</v>
      </c>
      <c r="AA157" s="144" t="s">
        <v>449</v>
      </c>
    </row>
    <row r="158" spans="1:27" ht="63">
      <c r="A158" s="59" t="s">
        <v>366</v>
      </c>
      <c r="B158" s="60" t="s">
        <v>367</v>
      </c>
      <c r="C158" s="61" t="s">
        <v>24</v>
      </c>
      <c r="D158" s="61" t="str">
        <f t="shared" ref="D158" si="431">IF(NOT(SUM(D160)=0),SUM(D160),"нд")</f>
        <v>нд</v>
      </c>
      <c r="E158" s="104">
        <f t="shared" ref="E158" si="432">SUM(E160)</f>
        <v>0</v>
      </c>
      <c r="F158" s="104">
        <f t="shared" ref="F158:Z158" si="433">F160</f>
        <v>0</v>
      </c>
      <c r="G158" s="104">
        <f t="shared" si="433"/>
        <v>0</v>
      </c>
      <c r="H158" s="104">
        <f t="shared" si="433"/>
        <v>0</v>
      </c>
      <c r="I158" s="104">
        <f t="shared" si="433"/>
        <v>0</v>
      </c>
      <c r="J158" s="104">
        <f t="shared" si="433"/>
        <v>0</v>
      </c>
      <c r="K158" s="122">
        <f t="shared" si="433"/>
        <v>0</v>
      </c>
      <c r="L158" s="104" t="s">
        <v>25</v>
      </c>
      <c r="M158" s="104">
        <f t="shared" ref="M158" si="434">SUM(M160)</f>
        <v>0</v>
      </c>
      <c r="N158" s="104">
        <f t="shared" si="433"/>
        <v>0</v>
      </c>
      <c r="O158" s="104">
        <f t="shared" si="433"/>
        <v>0</v>
      </c>
      <c r="P158" s="104">
        <f t="shared" si="433"/>
        <v>0</v>
      </c>
      <c r="Q158" s="104">
        <f t="shared" si="433"/>
        <v>0</v>
      </c>
      <c r="R158" s="104">
        <f t="shared" si="433"/>
        <v>0</v>
      </c>
      <c r="S158" s="122">
        <f t="shared" ref="S158" si="435">S160</f>
        <v>0</v>
      </c>
      <c r="T158" s="104">
        <f t="shared" si="433"/>
        <v>0</v>
      </c>
      <c r="U158" s="104">
        <f t="shared" si="433"/>
        <v>0</v>
      </c>
      <c r="V158" s="104">
        <f t="shared" si="433"/>
        <v>0</v>
      </c>
      <c r="W158" s="104">
        <f t="shared" si="433"/>
        <v>0</v>
      </c>
      <c r="X158" s="104">
        <f t="shared" si="433"/>
        <v>0</v>
      </c>
      <c r="Y158" s="104">
        <f t="shared" si="433"/>
        <v>0</v>
      </c>
      <c r="Z158" s="122">
        <f t="shared" si="433"/>
        <v>0</v>
      </c>
      <c r="AA158" s="142" t="s">
        <v>431</v>
      </c>
    </row>
    <row r="159" spans="1:27" ht="15.6" customHeight="1">
      <c r="A159" s="80" t="s">
        <v>440</v>
      </c>
      <c r="B159" s="35" t="s">
        <v>30</v>
      </c>
      <c r="C159" s="28" t="s">
        <v>24</v>
      </c>
      <c r="D159" s="28" t="str">
        <f t="shared" ref="D159" si="436">IF(NOT(SUM(D160)=0),SUM(D160),"нд")</f>
        <v>нд</v>
      </c>
      <c r="E159" s="99">
        <f t="shared" ref="E159" si="437">SUM(E160)</f>
        <v>0</v>
      </c>
      <c r="F159" s="99">
        <f t="shared" ref="F159:Z159" si="438">F160</f>
        <v>0</v>
      </c>
      <c r="G159" s="99">
        <f t="shared" si="438"/>
        <v>0</v>
      </c>
      <c r="H159" s="99">
        <f t="shared" si="438"/>
        <v>0</v>
      </c>
      <c r="I159" s="99">
        <f t="shared" si="438"/>
        <v>0</v>
      </c>
      <c r="J159" s="99">
        <f t="shared" si="438"/>
        <v>0</v>
      </c>
      <c r="K159" s="117">
        <f t="shared" si="438"/>
        <v>0</v>
      </c>
      <c r="L159" s="99" t="s">
        <v>25</v>
      </c>
      <c r="M159" s="99">
        <f t="shared" ref="M159" si="439">SUM(M160)</f>
        <v>0</v>
      </c>
      <c r="N159" s="99">
        <f t="shared" si="438"/>
        <v>0</v>
      </c>
      <c r="O159" s="99">
        <f t="shared" si="438"/>
        <v>0</v>
      </c>
      <c r="P159" s="99">
        <f t="shared" si="438"/>
        <v>0</v>
      </c>
      <c r="Q159" s="99">
        <f t="shared" si="438"/>
        <v>0</v>
      </c>
      <c r="R159" s="99">
        <f t="shared" si="438"/>
        <v>0</v>
      </c>
      <c r="S159" s="117">
        <f t="shared" si="438"/>
        <v>0</v>
      </c>
      <c r="T159" s="99">
        <f t="shared" si="438"/>
        <v>0</v>
      </c>
      <c r="U159" s="99">
        <f t="shared" si="438"/>
        <v>0</v>
      </c>
      <c r="V159" s="99">
        <f t="shared" si="438"/>
        <v>0</v>
      </c>
      <c r="W159" s="99">
        <f t="shared" si="438"/>
        <v>0</v>
      </c>
      <c r="X159" s="99">
        <f t="shared" si="438"/>
        <v>0</v>
      </c>
      <c r="Y159" s="99">
        <f t="shared" si="438"/>
        <v>0</v>
      </c>
      <c r="Z159" s="117">
        <f t="shared" si="438"/>
        <v>0</v>
      </c>
      <c r="AA159" s="146" t="s">
        <v>431</v>
      </c>
    </row>
    <row r="160" spans="1:27" ht="78.75">
      <c r="A160" s="92" t="s">
        <v>441</v>
      </c>
      <c r="B160" s="93" t="s">
        <v>442</v>
      </c>
      <c r="C160" s="94" t="s">
        <v>443</v>
      </c>
      <c r="D160" s="46" t="s">
        <v>25</v>
      </c>
      <c r="E160" s="135">
        <v>0</v>
      </c>
      <c r="F160" s="109">
        <v>0</v>
      </c>
      <c r="G160" s="109">
        <v>0</v>
      </c>
      <c r="H160" s="109">
        <v>0</v>
      </c>
      <c r="I160" s="109">
        <v>0</v>
      </c>
      <c r="J160" s="109">
        <v>0</v>
      </c>
      <c r="K160" s="125">
        <v>0</v>
      </c>
      <c r="L160" s="109" t="s">
        <v>25</v>
      </c>
      <c r="M160" s="135">
        <v>0</v>
      </c>
      <c r="N160" s="109">
        <v>0</v>
      </c>
      <c r="O160" s="109">
        <v>0</v>
      </c>
      <c r="P160" s="109">
        <v>0</v>
      </c>
      <c r="Q160" s="109">
        <v>0</v>
      </c>
      <c r="R160" s="109">
        <v>0</v>
      </c>
      <c r="S160" s="125">
        <v>0</v>
      </c>
      <c r="T160" s="110">
        <f t="shared" ref="T160" si="440">M160-E160</f>
        <v>0</v>
      </c>
      <c r="U160" s="110">
        <f t="shared" ref="U160" si="441">N160-F160</f>
        <v>0</v>
      </c>
      <c r="V160" s="110">
        <f t="shared" ref="V160" si="442">O160-G160</f>
        <v>0</v>
      </c>
      <c r="W160" s="110">
        <f t="shared" ref="W160" si="443">P160-H160</f>
        <v>0</v>
      </c>
      <c r="X160" s="110">
        <f t="shared" ref="X160" si="444">Q160-I160</f>
        <v>0</v>
      </c>
      <c r="Y160" s="110">
        <f t="shared" ref="Y160" si="445">R160-J160</f>
        <v>0</v>
      </c>
      <c r="Z160" s="129">
        <f t="shared" ref="Z160" si="446">S160-K160</f>
        <v>0</v>
      </c>
      <c r="AA160" s="144" t="s">
        <v>449</v>
      </c>
    </row>
    <row r="161" spans="1:27" ht="63">
      <c r="A161" s="59" t="s">
        <v>368</v>
      </c>
      <c r="B161" s="60" t="s">
        <v>369</v>
      </c>
      <c r="C161" s="61" t="s">
        <v>24</v>
      </c>
      <c r="D161" s="61" t="str">
        <f t="shared" ref="D161" si="447">IF(NOT(SUM(D162)=0),SUM(D162),"нд")</f>
        <v>нд</v>
      </c>
      <c r="E161" s="104">
        <f t="shared" ref="E161" si="448">SUM(E162)</f>
        <v>0</v>
      </c>
      <c r="F161" s="104">
        <f t="shared" ref="F161:Z161" si="449">F162</f>
        <v>0</v>
      </c>
      <c r="G161" s="104">
        <f t="shared" si="449"/>
        <v>0</v>
      </c>
      <c r="H161" s="104">
        <f t="shared" si="449"/>
        <v>0</v>
      </c>
      <c r="I161" s="104">
        <f t="shared" si="449"/>
        <v>0</v>
      </c>
      <c r="J161" s="104">
        <f t="shared" si="449"/>
        <v>0</v>
      </c>
      <c r="K161" s="122">
        <f t="shared" si="449"/>
        <v>0</v>
      </c>
      <c r="L161" s="104" t="s">
        <v>25</v>
      </c>
      <c r="M161" s="104">
        <f t="shared" ref="M161" si="450">SUM(M162)</f>
        <v>0</v>
      </c>
      <c r="N161" s="104">
        <f t="shared" si="449"/>
        <v>0</v>
      </c>
      <c r="O161" s="104">
        <f t="shared" si="449"/>
        <v>0</v>
      </c>
      <c r="P161" s="104">
        <f t="shared" si="449"/>
        <v>0</v>
      </c>
      <c r="Q161" s="104">
        <f t="shared" si="449"/>
        <v>0</v>
      </c>
      <c r="R161" s="104">
        <f t="shared" si="449"/>
        <v>0</v>
      </c>
      <c r="S161" s="122">
        <f t="shared" si="449"/>
        <v>0</v>
      </c>
      <c r="T161" s="104">
        <f t="shared" si="449"/>
        <v>0</v>
      </c>
      <c r="U161" s="104">
        <f t="shared" si="449"/>
        <v>0</v>
      </c>
      <c r="V161" s="104">
        <f t="shared" si="449"/>
        <v>0</v>
      </c>
      <c r="W161" s="104">
        <f t="shared" si="449"/>
        <v>0</v>
      </c>
      <c r="X161" s="104">
        <f t="shared" si="449"/>
        <v>0</v>
      </c>
      <c r="Y161" s="104">
        <f t="shared" si="449"/>
        <v>0</v>
      </c>
      <c r="Z161" s="122">
        <f t="shared" si="449"/>
        <v>0</v>
      </c>
      <c r="AA161" s="142" t="s">
        <v>431</v>
      </c>
    </row>
    <row r="162" spans="1:27">
      <c r="A162" s="50" t="s">
        <v>25</v>
      </c>
      <c r="B162" s="50" t="s">
        <v>25</v>
      </c>
      <c r="C162" s="50" t="s">
        <v>25</v>
      </c>
      <c r="D162" s="50" t="s">
        <v>25</v>
      </c>
      <c r="E162" s="132">
        <v>0</v>
      </c>
      <c r="F162" s="107">
        <v>0</v>
      </c>
      <c r="G162" s="107">
        <v>0</v>
      </c>
      <c r="H162" s="107">
        <v>0</v>
      </c>
      <c r="I162" s="107">
        <v>0</v>
      </c>
      <c r="J162" s="107">
        <v>0</v>
      </c>
      <c r="K162" s="124">
        <v>0</v>
      </c>
      <c r="L162" s="107" t="s">
        <v>25</v>
      </c>
      <c r="M162" s="132">
        <v>0</v>
      </c>
      <c r="N162" s="107">
        <v>0</v>
      </c>
      <c r="O162" s="107">
        <v>0</v>
      </c>
      <c r="P162" s="107">
        <v>0</v>
      </c>
      <c r="Q162" s="107">
        <v>0</v>
      </c>
      <c r="R162" s="107">
        <v>0</v>
      </c>
      <c r="S162" s="124">
        <v>0</v>
      </c>
      <c r="T162" s="108">
        <f t="shared" ref="T162" si="451">M162-E162</f>
        <v>0</v>
      </c>
      <c r="U162" s="108">
        <f t="shared" ref="U162" si="452">N162-F162</f>
        <v>0</v>
      </c>
      <c r="V162" s="108">
        <f t="shared" ref="V162" si="453">O162-G162</f>
        <v>0</v>
      </c>
      <c r="W162" s="108">
        <f t="shared" ref="W162" si="454">P162-H162</f>
        <v>0</v>
      </c>
      <c r="X162" s="108">
        <f t="shared" ref="X162" si="455">Q162-I162</f>
        <v>0</v>
      </c>
      <c r="Y162" s="108">
        <f t="shared" ref="Y162" si="456">R162-J162</f>
        <v>0</v>
      </c>
      <c r="Z162" s="128">
        <f t="shared" ref="Z162" si="457">S162-K162</f>
        <v>0</v>
      </c>
      <c r="AA162" s="144" t="s">
        <v>449</v>
      </c>
    </row>
    <row r="163" spans="1:27" ht="63">
      <c r="A163" s="59" t="s">
        <v>370</v>
      </c>
      <c r="B163" s="60" t="s">
        <v>371</v>
      </c>
      <c r="C163" s="61" t="s">
        <v>24</v>
      </c>
      <c r="D163" s="61" t="str">
        <f t="shared" ref="D163" si="458">IF(NOT(SUM(D164)=0),SUM(D164),"нд")</f>
        <v>нд</v>
      </c>
      <c r="E163" s="104">
        <f t="shared" ref="E163" si="459">SUM(E164)</f>
        <v>0</v>
      </c>
      <c r="F163" s="104">
        <f t="shared" ref="F163:Z163" si="460">F164</f>
        <v>0</v>
      </c>
      <c r="G163" s="104">
        <f t="shared" si="460"/>
        <v>0</v>
      </c>
      <c r="H163" s="104">
        <f t="shared" si="460"/>
        <v>0</v>
      </c>
      <c r="I163" s="104">
        <f t="shared" si="460"/>
        <v>0</v>
      </c>
      <c r="J163" s="104">
        <f t="shared" si="460"/>
        <v>0</v>
      </c>
      <c r="K163" s="122">
        <f t="shared" si="460"/>
        <v>0</v>
      </c>
      <c r="L163" s="104" t="s">
        <v>25</v>
      </c>
      <c r="M163" s="104">
        <f t="shared" ref="M163" si="461">SUM(M164)</f>
        <v>0</v>
      </c>
      <c r="N163" s="104">
        <f t="shared" si="460"/>
        <v>0</v>
      </c>
      <c r="O163" s="104">
        <f t="shared" si="460"/>
        <v>0</v>
      </c>
      <c r="P163" s="104">
        <f t="shared" si="460"/>
        <v>0</v>
      </c>
      <c r="Q163" s="104">
        <f t="shared" si="460"/>
        <v>0</v>
      </c>
      <c r="R163" s="104">
        <f t="shared" si="460"/>
        <v>0</v>
      </c>
      <c r="S163" s="122">
        <f t="shared" si="460"/>
        <v>0</v>
      </c>
      <c r="T163" s="104">
        <f t="shared" si="460"/>
        <v>0</v>
      </c>
      <c r="U163" s="104">
        <f t="shared" si="460"/>
        <v>0</v>
      </c>
      <c r="V163" s="104">
        <f t="shared" si="460"/>
        <v>0</v>
      </c>
      <c r="W163" s="104">
        <f t="shared" si="460"/>
        <v>0</v>
      </c>
      <c r="X163" s="104">
        <f t="shared" si="460"/>
        <v>0</v>
      </c>
      <c r="Y163" s="104">
        <f t="shared" si="460"/>
        <v>0</v>
      </c>
      <c r="Z163" s="122">
        <f t="shared" si="460"/>
        <v>0</v>
      </c>
      <c r="AA163" s="142" t="s">
        <v>431</v>
      </c>
    </row>
    <row r="164" spans="1:27">
      <c r="A164" s="50" t="s">
        <v>25</v>
      </c>
      <c r="B164" s="50" t="s">
        <v>25</v>
      </c>
      <c r="C164" s="50" t="s">
        <v>25</v>
      </c>
      <c r="D164" s="50" t="s">
        <v>25</v>
      </c>
      <c r="E164" s="132">
        <v>0</v>
      </c>
      <c r="F164" s="107">
        <v>0</v>
      </c>
      <c r="G164" s="107">
        <v>0</v>
      </c>
      <c r="H164" s="107">
        <v>0</v>
      </c>
      <c r="I164" s="107">
        <v>0</v>
      </c>
      <c r="J164" s="107">
        <v>0</v>
      </c>
      <c r="K164" s="124">
        <v>0</v>
      </c>
      <c r="L164" s="107" t="s">
        <v>25</v>
      </c>
      <c r="M164" s="132">
        <v>0</v>
      </c>
      <c r="N164" s="107">
        <v>0</v>
      </c>
      <c r="O164" s="107">
        <v>0</v>
      </c>
      <c r="P164" s="107">
        <v>0</v>
      </c>
      <c r="Q164" s="107">
        <v>0</v>
      </c>
      <c r="R164" s="107">
        <v>0</v>
      </c>
      <c r="S164" s="124">
        <v>0</v>
      </c>
      <c r="T164" s="108">
        <f t="shared" ref="T164" si="462">M164-E164</f>
        <v>0</v>
      </c>
      <c r="U164" s="108">
        <f t="shared" ref="U164" si="463">N164-F164</f>
        <v>0</v>
      </c>
      <c r="V164" s="108">
        <f t="shared" ref="V164" si="464">O164-G164</f>
        <v>0</v>
      </c>
      <c r="W164" s="108">
        <f t="shared" ref="W164" si="465">P164-H164</f>
        <v>0</v>
      </c>
      <c r="X164" s="108">
        <f t="shared" ref="X164" si="466">Q164-I164</f>
        <v>0</v>
      </c>
      <c r="Y164" s="108">
        <f t="shared" ref="Y164" si="467">R164-J164</f>
        <v>0</v>
      </c>
      <c r="Z164" s="128">
        <f t="shared" ref="Z164" si="468">S164-K164</f>
        <v>0</v>
      </c>
      <c r="AA164" s="144" t="s">
        <v>449</v>
      </c>
    </row>
    <row r="165" spans="1:27" ht="63">
      <c r="A165" s="56" t="s">
        <v>372</v>
      </c>
      <c r="B165" s="57" t="s">
        <v>373</v>
      </c>
      <c r="C165" s="58" t="s">
        <v>24</v>
      </c>
      <c r="D165" s="86" t="str">
        <f t="shared" ref="D165" si="469">IF(NOT(SUM(D166,D168)=0),SUM(D166,D168),"нд")</f>
        <v>нд</v>
      </c>
      <c r="E165" s="103">
        <f t="shared" ref="E165" si="470">SUM(E166,E168)</f>
        <v>0</v>
      </c>
      <c r="F165" s="103">
        <f t="shared" ref="F165:Z165" si="471">F166+F168</f>
        <v>0</v>
      </c>
      <c r="G165" s="103">
        <f t="shared" si="471"/>
        <v>0</v>
      </c>
      <c r="H165" s="103">
        <f t="shared" si="471"/>
        <v>0</v>
      </c>
      <c r="I165" s="103">
        <f t="shared" si="471"/>
        <v>0</v>
      </c>
      <c r="J165" s="103">
        <f t="shared" si="471"/>
        <v>0</v>
      </c>
      <c r="K165" s="121">
        <f t="shared" si="471"/>
        <v>0</v>
      </c>
      <c r="L165" s="103" t="s">
        <v>25</v>
      </c>
      <c r="M165" s="103">
        <f t="shared" ref="M165" si="472">SUM(M166,M168)</f>
        <v>0</v>
      </c>
      <c r="N165" s="103">
        <f t="shared" si="471"/>
        <v>0</v>
      </c>
      <c r="O165" s="103">
        <f t="shared" si="471"/>
        <v>0</v>
      </c>
      <c r="P165" s="103">
        <f t="shared" si="471"/>
        <v>0</v>
      </c>
      <c r="Q165" s="103">
        <f t="shared" si="471"/>
        <v>0</v>
      </c>
      <c r="R165" s="103">
        <f t="shared" si="471"/>
        <v>0</v>
      </c>
      <c r="S165" s="121">
        <f t="shared" ref="S165" si="473">S166+S168</f>
        <v>0</v>
      </c>
      <c r="T165" s="103">
        <f t="shared" si="471"/>
        <v>0</v>
      </c>
      <c r="U165" s="103">
        <f t="shared" si="471"/>
        <v>0</v>
      </c>
      <c r="V165" s="103">
        <f t="shared" si="471"/>
        <v>0</v>
      </c>
      <c r="W165" s="103">
        <f t="shared" si="471"/>
        <v>0</v>
      </c>
      <c r="X165" s="103">
        <f t="shared" si="471"/>
        <v>0</v>
      </c>
      <c r="Y165" s="103">
        <f t="shared" si="471"/>
        <v>0</v>
      </c>
      <c r="Z165" s="121">
        <f t="shared" si="471"/>
        <v>0</v>
      </c>
      <c r="AA165" s="141" t="s">
        <v>431</v>
      </c>
    </row>
    <row r="166" spans="1:27" ht="31.5" customHeight="1">
      <c r="A166" s="59" t="s">
        <v>374</v>
      </c>
      <c r="B166" s="60" t="s">
        <v>375</v>
      </c>
      <c r="C166" s="61" t="s">
        <v>24</v>
      </c>
      <c r="D166" s="61" t="str">
        <f t="shared" ref="D166" si="474">IF(NOT(SUM(D167)=0),SUM(D167),"нд")</f>
        <v>нд</v>
      </c>
      <c r="E166" s="104">
        <f t="shared" ref="E166" si="475">SUM(E167)</f>
        <v>0</v>
      </c>
      <c r="F166" s="104">
        <f t="shared" ref="F166:Z166" si="476">F167</f>
        <v>0</v>
      </c>
      <c r="G166" s="104">
        <f t="shared" si="476"/>
        <v>0</v>
      </c>
      <c r="H166" s="104">
        <f t="shared" si="476"/>
        <v>0</v>
      </c>
      <c r="I166" s="104">
        <f t="shared" si="476"/>
        <v>0</v>
      </c>
      <c r="J166" s="104">
        <f t="shared" si="476"/>
        <v>0</v>
      </c>
      <c r="K166" s="122">
        <f t="shared" si="476"/>
        <v>0</v>
      </c>
      <c r="L166" s="104" t="s">
        <v>25</v>
      </c>
      <c r="M166" s="104">
        <f t="shared" ref="M166" si="477">SUM(M167)</f>
        <v>0</v>
      </c>
      <c r="N166" s="104">
        <f t="shared" si="476"/>
        <v>0</v>
      </c>
      <c r="O166" s="104">
        <f t="shared" si="476"/>
        <v>0</v>
      </c>
      <c r="P166" s="104">
        <f t="shared" si="476"/>
        <v>0</v>
      </c>
      <c r="Q166" s="104">
        <f t="shared" si="476"/>
        <v>0</v>
      </c>
      <c r="R166" s="104">
        <f t="shared" si="476"/>
        <v>0</v>
      </c>
      <c r="S166" s="122">
        <f t="shared" si="476"/>
        <v>0</v>
      </c>
      <c r="T166" s="104">
        <f t="shared" si="476"/>
        <v>0</v>
      </c>
      <c r="U166" s="104">
        <f t="shared" si="476"/>
        <v>0</v>
      </c>
      <c r="V166" s="104">
        <f t="shared" si="476"/>
        <v>0</v>
      </c>
      <c r="W166" s="104">
        <f t="shared" si="476"/>
        <v>0</v>
      </c>
      <c r="X166" s="104">
        <f t="shared" si="476"/>
        <v>0</v>
      </c>
      <c r="Y166" s="104">
        <f t="shared" si="476"/>
        <v>0</v>
      </c>
      <c r="Z166" s="122">
        <f t="shared" si="476"/>
        <v>0</v>
      </c>
      <c r="AA166" s="142" t="s">
        <v>431</v>
      </c>
    </row>
    <row r="167" spans="1:27">
      <c r="A167" s="50" t="s">
        <v>25</v>
      </c>
      <c r="B167" s="50" t="s">
        <v>25</v>
      </c>
      <c r="C167" s="50" t="s">
        <v>25</v>
      </c>
      <c r="D167" s="50" t="s">
        <v>25</v>
      </c>
      <c r="E167" s="132">
        <v>0</v>
      </c>
      <c r="F167" s="107">
        <v>0</v>
      </c>
      <c r="G167" s="107">
        <v>0</v>
      </c>
      <c r="H167" s="107">
        <v>0</v>
      </c>
      <c r="I167" s="107">
        <v>0</v>
      </c>
      <c r="J167" s="107">
        <v>0</v>
      </c>
      <c r="K167" s="124">
        <v>0</v>
      </c>
      <c r="L167" s="107" t="s">
        <v>25</v>
      </c>
      <c r="M167" s="132">
        <v>0</v>
      </c>
      <c r="N167" s="107">
        <v>0</v>
      </c>
      <c r="O167" s="107">
        <v>0</v>
      </c>
      <c r="P167" s="107">
        <v>0</v>
      </c>
      <c r="Q167" s="107">
        <v>0</v>
      </c>
      <c r="R167" s="107">
        <v>0</v>
      </c>
      <c r="S167" s="124">
        <v>0</v>
      </c>
      <c r="T167" s="108">
        <f t="shared" ref="T167" si="478">M167-E167</f>
        <v>0</v>
      </c>
      <c r="U167" s="108">
        <f t="shared" ref="U167" si="479">N167-F167</f>
        <v>0</v>
      </c>
      <c r="V167" s="108">
        <f t="shared" ref="V167" si="480">O167-G167</f>
        <v>0</v>
      </c>
      <c r="W167" s="108">
        <f t="shared" ref="W167" si="481">P167-H167</f>
        <v>0</v>
      </c>
      <c r="X167" s="108">
        <f t="shared" ref="X167" si="482">Q167-I167</f>
        <v>0</v>
      </c>
      <c r="Y167" s="108">
        <f t="shared" ref="Y167" si="483">R167-J167</f>
        <v>0</v>
      </c>
      <c r="Z167" s="128">
        <f t="shared" ref="Z167" si="484">S167-K167</f>
        <v>0</v>
      </c>
      <c r="AA167" s="144" t="s">
        <v>449</v>
      </c>
    </row>
    <row r="168" spans="1:27" ht="47.25" customHeight="1">
      <c r="A168" s="59" t="s">
        <v>376</v>
      </c>
      <c r="B168" s="60" t="s">
        <v>377</v>
      </c>
      <c r="C168" s="61" t="s">
        <v>24</v>
      </c>
      <c r="D168" s="61" t="str">
        <f t="shared" ref="D168" si="485">IF(NOT(SUM(D169)=0),SUM(D169),"нд")</f>
        <v>нд</v>
      </c>
      <c r="E168" s="104">
        <f t="shared" ref="E168" si="486">SUM(E169)</f>
        <v>0</v>
      </c>
      <c r="F168" s="104">
        <f t="shared" ref="F168:Z168" si="487">F169</f>
        <v>0</v>
      </c>
      <c r="G168" s="104">
        <f t="shared" si="487"/>
        <v>0</v>
      </c>
      <c r="H168" s="104">
        <f t="shared" si="487"/>
        <v>0</v>
      </c>
      <c r="I168" s="104">
        <f t="shared" si="487"/>
        <v>0</v>
      </c>
      <c r="J168" s="104">
        <f t="shared" si="487"/>
        <v>0</v>
      </c>
      <c r="K168" s="122">
        <f t="shared" si="487"/>
        <v>0</v>
      </c>
      <c r="L168" s="104" t="s">
        <v>25</v>
      </c>
      <c r="M168" s="104">
        <f t="shared" ref="M168" si="488">SUM(M169)</f>
        <v>0</v>
      </c>
      <c r="N168" s="104">
        <f t="shared" si="487"/>
        <v>0</v>
      </c>
      <c r="O168" s="104">
        <f t="shared" si="487"/>
        <v>0</v>
      </c>
      <c r="P168" s="104">
        <f t="shared" si="487"/>
        <v>0</v>
      </c>
      <c r="Q168" s="104">
        <f t="shared" si="487"/>
        <v>0</v>
      </c>
      <c r="R168" s="104">
        <f t="shared" si="487"/>
        <v>0</v>
      </c>
      <c r="S168" s="122">
        <f t="shared" si="487"/>
        <v>0</v>
      </c>
      <c r="T168" s="104">
        <f t="shared" si="487"/>
        <v>0</v>
      </c>
      <c r="U168" s="104">
        <f t="shared" si="487"/>
        <v>0</v>
      </c>
      <c r="V168" s="104">
        <f t="shared" si="487"/>
        <v>0</v>
      </c>
      <c r="W168" s="104">
        <f t="shared" si="487"/>
        <v>0</v>
      </c>
      <c r="X168" s="104">
        <f t="shared" si="487"/>
        <v>0</v>
      </c>
      <c r="Y168" s="104">
        <f t="shared" si="487"/>
        <v>0</v>
      </c>
      <c r="Z168" s="122">
        <f t="shared" si="487"/>
        <v>0</v>
      </c>
      <c r="AA168" s="142" t="s">
        <v>431</v>
      </c>
    </row>
    <row r="169" spans="1:27">
      <c r="A169" s="50" t="s">
        <v>25</v>
      </c>
      <c r="B169" s="50" t="s">
        <v>25</v>
      </c>
      <c r="C169" s="50" t="s">
        <v>25</v>
      </c>
      <c r="D169" s="50" t="s">
        <v>25</v>
      </c>
      <c r="E169" s="132">
        <v>0</v>
      </c>
      <c r="F169" s="107">
        <v>0</v>
      </c>
      <c r="G169" s="107">
        <v>0</v>
      </c>
      <c r="H169" s="107">
        <v>0</v>
      </c>
      <c r="I169" s="107">
        <v>0</v>
      </c>
      <c r="J169" s="107">
        <v>0</v>
      </c>
      <c r="K169" s="124">
        <v>0</v>
      </c>
      <c r="L169" s="107" t="s">
        <v>25</v>
      </c>
      <c r="M169" s="132">
        <v>0</v>
      </c>
      <c r="N169" s="107">
        <v>0</v>
      </c>
      <c r="O169" s="107">
        <v>0</v>
      </c>
      <c r="P169" s="107">
        <v>0</v>
      </c>
      <c r="Q169" s="107">
        <v>0</v>
      </c>
      <c r="R169" s="107">
        <v>0</v>
      </c>
      <c r="S169" s="124">
        <v>0</v>
      </c>
      <c r="T169" s="108">
        <f t="shared" ref="T169" si="489">M169-E169</f>
        <v>0</v>
      </c>
      <c r="U169" s="108">
        <f t="shared" ref="U169" si="490">N169-F169</f>
        <v>0</v>
      </c>
      <c r="V169" s="108">
        <f t="shared" ref="V169" si="491">O169-G169</f>
        <v>0</v>
      </c>
      <c r="W169" s="108">
        <f t="shared" ref="W169" si="492">P169-H169</f>
        <v>0</v>
      </c>
      <c r="X169" s="108">
        <f t="shared" ref="X169" si="493">Q169-I169</f>
        <v>0</v>
      </c>
      <c r="Y169" s="108">
        <f t="shared" ref="Y169" si="494">R169-J169</f>
        <v>0</v>
      </c>
      <c r="Z169" s="128">
        <f t="shared" ref="Z169" si="495">S169-K169</f>
        <v>0</v>
      </c>
      <c r="AA169" s="144" t="s">
        <v>449</v>
      </c>
    </row>
    <row r="170" spans="1:27" ht="94.5">
      <c r="A170" s="53" t="s">
        <v>378</v>
      </c>
      <c r="B170" s="54" t="s">
        <v>379</v>
      </c>
      <c r="C170" s="55" t="s">
        <v>24</v>
      </c>
      <c r="D170" s="85" t="str">
        <f t="shared" ref="D170" si="496">IF(NOT(SUM(D171,D173)=0),SUM(D171,D173),"нд")</f>
        <v>нд</v>
      </c>
      <c r="E170" s="102">
        <f t="shared" ref="E170" si="497">SUM(E171,E173)</f>
        <v>0</v>
      </c>
      <c r="F170" s="102">
        <f t="shared" ref="F170:Z170" si="498">F171+F173</f>
        <v>0</v>
      </c>
      <c r="G170" s="102">
        <f t="shared" si="498"/>
        <v>0</v>
      </c>
      <c r="H170" s="102">
        <f t="shared" si="498"/>
        <v>0</v>
      </c>
      <c r="I170" s="102">
        <f t="shared" si="498"/>
        <v>0</v>
      </c>
      <c r="J170" s="102">
        <f t="shared" si="498"/>
        <v>0</v>
      </c>
      <c r="K170" s="120">
        <f t="shared" si="498"/>
        <v>0</v>
      </c>
      <c r="L170" s="102" t="s">
        <v>25</v>
      </c>
      <c r="M170" s="102">
        <f t="shared" ref="M170" si="499">SUM(M171,M173)</f>
        <v>0</v>
      </c>
      <c r="N170" s="102">
        <f t="shared" si="498"/>
        <v>0</v>
      </c>
      <c r="O170" s="102">
        <f t="shared" si="498"/>
        <v>0</v>
      </c>
      <c r="P170" s="102">
        <f t="shared" si="498"/>
        <v>0</v>
      </c>
      <c r="Q170" s="102">
        <f t="shared" si="498"/>
        <v>0</v>
      </c>
      <c r="R170" s="102">
        <f t="shared" si="498"/>
        <v>0</v>
      </c>
      <c r="S170" s="120">
        <f t="shared" ref="S170" si="500">S171+S173</f>
        <v>0</v>
      </c>
      <c r="T170" s="102">
        <f t="shared" si="498"/>
        <v>0</v>
      </c>
      <c r="U170" s="102">
        <f t="shared" si="498"/>
        <v>0</v>
      </c>
      <c r="V170" s="102">
        <f t="shared" si="498"/>
        <v>0</v>
      </c>
      <c r="W170" s="102">
        <f t="shared" si="498"/>
        <v>0</v>
      </c>
      <c r="X170" s="102">
        <f t="shared" si="498"/>
        <v>0</v>
      </c>
      <c r="Y170" s="102">
        <f t="shared" si="498"/>
        <v>0</v>
      </c>
      <c r="Z170" s="120">
        <f t="shared" si="498"/>
        <v>0</v>
      </c>
      <c r="AA170" s="140" t="s">
        <v>431</v>
      </c>
    </row>
    <row r="171" spans="1:27" ht="78.75">
      <c r="A171" s="79" t="s">
        <v>380</v>
      </c>
      <c r="B171" s="57" t="s">
        <v>381</v>
      </c>
      <c r="C171" s="58" t="s">
        <v>24</v>
      </c>
      <c r="D171" s="86" t="str">
        <f t="shared" ref="D171" si="501">IF(NOT(SUM(D172)=0),SUM(D172),"нд")</f>
        <v>нд</v>
      </c>
      <c r="E171" s="103">
        <f t="shared" ref="E171" si="502">SUM(E172)</f>
        <v>0</v>
      </c>
      <c r="F171" s="103">
        <f t="shared" ref="F171:Z171" si="503">F172</f>
        <v>0</v>
      </c>
      <c r="G171" s="103">
        <f t="shared" si="503"/>
        <v>0</v>
      </c>
      <c r="H171" s="103">
        <f t="shared" si="503"/>
        <v>0</v>
      </c>
      <c r="I171" s="103">
        <f t="shared" si="503"/>
        <v>0</v>
      </c>
      <c r="J171" s="103">
        <f t="shared" si="503"/>
        <v>0</v>
      </c>
      <c r="K171" s="121">
        <f t="shared" si="503"/>
        <v>0</v>
      </c>
      <c r="L171" s="103" t="s">
        <v>25</v>
      </c>
      <c r="M171" s="103">
        <f t="shared" ref="M171" si="504">SUM(M172)</f>
        <v>0</v>
      </c>
      <c r="N171" s="103">
        <f t="shared" si="503"/>
        <v>0</v>
      </c>
      <c r="O171" s="103">
        <f t="shared" si="503"/>
        <v>0</v>
      </c>
      <c r="P171" s="103">
        <f t="shared" si="503"/>
        <v>0</v>
      </c>
      <c r="Q171" s="103">
        <f t="shared" si="503"/>
        <v>0</v>
      </c>
      <c r="R171" s="103">
        <f t="shared" si="503"/>
        <v>0</v>
      </c>
      <c r="S171" s="121">
        <f t="shared" si="503"/>
        <v>0</v>
      </c>
      <c r="T171" s="103">
        <f t="shared" si="503"/>
        <v>0</v>
      </c>
      <c r="U171" s="103">
        <f t="shared" si="503"/>
        <v>0</v>
      </c>
      <c r="V171" s="103">
        <f t="shared" si="503"/>
        <v>0</v>
      </c>
      <c r="W171" s="103">
        <f t="shared" si="503"/>
        <v>0</v>
      </c>
      <c r="X171" s="103">
        <f t="shared" si="503"/>
        <v>0</v>
      </c>
      <c r="Y171" s="103">
        <f t="shared" si="503"/>
        <v>0</v>
      </c>
      <c r="Z171" s="121">
        <f t="shared" si="503"/>
        <v>0</v>
      </c>
      <c r="AA171" s="141" t="s">
        <v>431</v>
      </c>
    </row>
    <row r="172" spans="1:27">
      <c r="A172" s="50" t="s">
        <v>25</v>
      </c>
      <c r="B172" s="50" t="s">
        <v>25</v>
      </c>
      <c r="C172" s="50" t="s">
        <v>25</v>
      </c>
      <c r="D172" s="50" t="s">
        <v>25</v>
      </c>
      <c r="E172" s="132">
        <v>0</v>
      </c>
      <c r="F172" s="107">
        <v>0</v>
      </c>
      <c r="G172" s="107">
        <v>0</v>
      </c>
      <c r="H172" s="107">
        <v>0</v>
      </c>
      <c r="I172" s="107">
        <v>0</v>
      </c>
      <c r="J172" s="107">
        <v>0</v>
      </c>
      <c r="K172" s="124">
        <v>0</v>
      </c>
      <c r="L172" s="107" t="s">
        <v>25</v>
      </c>
      <c r="M172" s="132">
        <v>0</v>
      </c>
      <c r="N172" s="107">
        <v>0</v>
      </c>
      <c r="O172" s="107">
        <v>0</v>
      </c>
      <c r="P172" s="107">
        <v>0</v>
      </c>
      <c r="Q172" s="107">
        <v>0</v>
      </c>
      <c r="R172" s="107">
        <v>0</v>
      </c>
      <c r="S172" s="124">
        <v>0</v>
      </c>
      <c r="T172" s="108">
        <f t="shared" ref="T172" si="505">M172-E172</f>
        <v>0</v>
      </c>
      <c r="U172" s="108">
        <f t="shared" ref="U172" si="506">N172-F172</f>
        <v>0</v>
      </c>
      <c r="V172" s="108">
        <f t="shared" ref="V172" si="507">O172-G172</f>
        <v>0</v>
      </c>
      <c r="W172" s="108">
        <f t="shared" ref="W172" si="508">P172-H172</f>
        <v>0</v>
      </c>
      <c r="X172" s="108">
        <f t="shared" ref="X172" si="509">Q172-I172</f>
        <v>0</v>
      </c>
      <c r="Y172" s="108">
        <f t="shared" ref="Y172" si="510">R172-J172</f>
        <v>0</v>
      </c>
      <c r="Z172" s="128">
        <f t="shared" ref="Z172" si="511">S172-K172</f>
        <v>0</v>
      </c>
      <c r="AA172" s="144" t="s">
        <v>449</v>
      </c>
    </row>
    <row r="173" spans="1:27" ht="78.75">
      <c r="A173" s="56" t="s">
        <v>382</v>
      </c>
      <c r="B173" s="57" t="s">
        <v>383</v>
      </c>
      <c r="C173" s="58" t="s">
        <v>24</v>
      </c>
      <c r="D173" s="86" t="str">
        <f t="shared" ref="D173" si="512">IF(NOT(SUM(D174)=0),SUM(D174),"нд")</f>
        <v>нд</v>
      </c>
      <c r="E173" s="103">
        <f t="shared" ref="E173" si="513">SUM(E174)</f>
        <v>0</v>
      </c>
      <c r="F173" s="103">
        <f t="shared" ref="F173:Z173" si="514">F174</f>
        <v>0</v>
      </c>
      <c r="G173" s="103">
        <f t="shared" si="514"/>
        <v>0</v>
      </c>
      <c r="H173" s="103">
        <f t="shared" si="514"/>
        <v>0</v>
      </c>
      <c r="I173" s="103">
        <f t="shared" si="514"/>
        <v>0</v>
      </c>
      <c r="J173" s="103">
        <f t="shared" si="514"/>
        <v>0</v>
      </c>
      <c r="K173" s="121">
        <f t="shared" si="514"/>
        <v>0</v>
      </c>
      <c r="L173" s="103" t="s">
        <v>25</v>
      </c>
      <c r="M173" s="103">
        <f t="shared" ref="M173" si="515">SUM(M174)</f>
        <v>0</v>
      </c>
      <c r="N173" s="103">
        <f t="shared" si="514"/>
        <v>0</v>
      </c>
      <c r="O173" s="103">
        <f t="shared" si="514"/>
        <v>0</v>
      </c>
      <c r="P173" s="103">
        <f t="shared" si="514"/>
        <v>0</v>
      </c>
      <c r="Q173" s="103">
        <f t="shared" si="514"/>
        <v>0</v>
      </c>
      <c r="R173" s="103">
        <f t="shared" si="514"/>
        <v>0</v>
      </c>
      <c r="S173" s="121">
        <f t="shared" si="514"/>
        <v>0</v>
      </c>
      <c r="T173" s="103">
        <f t="shared" si="514"/>
        <v>0</v>
      </c>
      <c r="U173" s="103">
        <f t="shared" si="514"/>
        <v>0</v>
      </c>
      <c r="V173" s="103">
        <f t="shared" si="514"/>
        <v>0</v>
      </c>
      <c r="W173" s="103">
        <f t="shared" si="514"/>
        <v>0</v>
      </c>
      <c r="X173" s="103">
        <f t="shared" si="514"/>
        <v>0</v>
      </c>
      <c r="Y173" s="103">
        <f t="shared" si="514"/>
        <v>0</v>
      </c>
      <c r="Z173" s="121">
        <f t="shared" si="514"/>
        <v>0</v>
      </c>
      <c r="AA173" s="141" t="s">
        <v>431</v>
      </c>
    </row>
    <row r="174" spans="1:27">
      <c r="A174" s="50" t="s">
        <v>25</v>
      </c>
      <c r="B174" s="50" t="s">
        <v>25</v>
      </c>
      <c r="C174" s="50" t="s">
        <v>25</v>
      </c>
      <c r="D174" s="50" t="s">
        <v>25</v>
      </c>
      <c r="E174" s="132">
        <v>0</v>
      </c>
      <c r="F174" s="107">
        <v>0</v>
      </c>
      <c r="G174" s="107">
        <v>0</v>
      </c>
      <c r="H174" s="107">
        <v>0</v>
      </c>
      <c r="I174" s="107">
        <v>0</v>
      </c>
      <c r="J174" s="107">
        <v>0</v>
      </c>
      <c r="K174" s="124">
        <v>0</v>
      </c>
      <c r="L174" s="107" t="s">
        <v>25</v>
      </c>
      <c r="M174" s="132">
        <v>0</v>
      </c>
      <c r="N174" s="107">
        <v>0</v>
      </c>
      <c r="O174" s="107">
        <v>0</v>
      </c>
      <c r="P174" s="107">
        <v>0</v>
      </c>
      <c r="Q174" s="107">
        <v>0</v>
      </c>
      <c r="R174" s="107">
        <v>0</v>
      </c>
      <c r="S174" s="124">
        <v>0</v>
      </c>
      <c r="T174" s="108">
        <f t="shared" ref="T174" si="516">M174-E174</f>
        <v>0</v>
      </c>
      <c r="U174" s="108">
        <f t="shared" ref="U174" si="517">N174-F174</f>
        <v>0</v>
      </c>
      <c r="V174" s="108">
        <f t="shared" ref="V174" si="518">O174-G174</f>
        <v>0</v>
      </c>
      <c r="W174" s="108">
        <f t="shared" ref="W174" si="519">P174-H174</f>
        <v>0</v>
      </c>
      <c r="X174" s="108">
        <f t="shared" ref="X174" si="520">Q174-I174</f>
        <v>0</v>
      </c>
      <c r="Y174" s="108">
        <f t="shared" ref="Y174" si="521">R174-J174</f>
        <v>0</v>
      </c>
      <c r="Z174" s="128">
        <f t="shared" ref="Z174" si="522">S174-K174</f>
        <v>0</v>
      </c>
      <c r="AA174" s="144" t="s">
        <v>449</v>
      </c>
    </row>
    <row r="175" spans="1:27" ht="47.25">
      <c r="A175" s="53" t="s">
        <v>384</v>
      </c>
      <c r="B175" s="54" t="s">
        <v>385</v>
      </c>
      <c r="C175" s="55" t="s">
        <v>24</v>
      </c>
      <c r="D175" s="85" t="str">
        <f t="shared" ref="D175" si="523">IF(NOT(SUM(D176,D181)=0),SUM(D176,D181),"нд")</f>
        <v>нд</v>
      </c>
      <c r="E175" s="102">
        <f t="shared" ref="E175" si="524">SUM(E176,E181)</f>
        <v>0</v>
      </c>
      <c r="F175" s="102">
        <f t="shared" ref="F175:Z175" si="525">F176+F181</f>
        <v>0</v>
      </c>
      <c r="G175" s="102">
        <f t="shared" si="525"/>
        <v>0</v>
      </c>
      <c r="H175" s="102">
        <f t="shared" si="525"/>
        <v>2.359</v>
      </c>
      <c r="I175" s="102">
        <f t="shared" si="525"/>
        <v>1.56</v>
      </c>
      <c r="J175" s="102">
        <f t="shared" si="525"/>
        <v>0</v>
      </c>
      <c r="K175" s="120">
        <f t="shared" si="525"/>
        <v>0</v>
      </c>
      <c r="L175" s="102" t="s">
        <v>25</v>
      </c>
      <c r="M175" s="102">
        <f t="shared" ref="M175" si="526">SUM(M176,M181)</f>
        <v>0</v>
      </c>
      <c r="N175" s="102">
        <f t="shared" si="525"/>
        <v>0</v>
      </c>
      <c r="O175" s="102">
        <f t="shared" si="525"/>
        <v>0</v>
      </c>
      <c r="P175" s="102">
        <f t="shared" si="525"/>
        <v>2.6080000000000001</v>
      </c>
      <c r="Q175" s="102">
        <f t="shared" si="525"/>
        <v>0.34</v>
      </c>
      <c r="R175" s="102">
        <f t="shared" si="525"/>
        <v>0</v>
      </c>
      <c r="S175" s="120">
        <f t="shared" ref="S175" si="527">S176+S181</f>
        <v>2</v>
      </c>
      <c r="T175" s="102">
        <f t="shared" si="525"/>
        <v>0</v>
      </c>
      <c r="U175" s="102">
        <f t="shared" si="525"/>
        <v>0</v>
      </c>
      <c r="V175" s="102">
        <f t="shared" si="525"/>
        <v>0</v>
      </c>
      <c r="W175" s="102">
        <f t="shared" si="525"/>
        <v>0.24900000000000011</v>
      </c>
      <c r="X175" s="102">
        <f t="shared" si="525"/>
        <v>-1.22</v>
      </c>
      <c r="Y175" s="102">
        <f t="shared" si="525"/>
        <v>0</v>
      </c>
      <c r="Z175" s="120">
        <f t="shared" si="525"/>
        <v>2</v>
      </c>
      <c r="AA175" s="140" t="s">
        <v>431</v>
      </c>
    </row>
    <row r="176" spans="1:27" ht="31.5">
      <c r="A176" s="42" t="s">
        <v>386</v>
      </c>
      <c r="B176" s="47" t="s">
        <v>75</v>
      </c>
      <c r="C176" s="44" t="s">
        <v>24</v>
      </c>
      <c r="D176" s="30" t="str">
        <f t="shared" ref="D176" si="528">IF(NOT(SUM(D177:D180)=0),SUM(D177:D180),"нд")</f>
        <v>нд</v>
      </c>
      <c r="E176" s="100">
        <f t="shared" ref="E176" si="529">SUM(E177:E180)</f>
        <v>0</v>
      </c>
      <c r="F176" s="100">
        <f t="shared" ref="F176:Z176" si="530">SUM(F177:F180)</f>
        <v>0</v>
      </c>
      <c r="G176" s="100">
        <f t="shared" si="530"/>
        <v>0</v>
      </c>
      <c r="H176" s="100">
        <f t="shared" si="530"/>
        <v>0</v>
      </c>
      <c r="I176" s="100">
        <f t="shared" si="530"/>
        <v>1.5</v>
      </c>
      <c r="J176" s="100">
        <f t="shared" si="530"/>
        <v>0</v>
      </c>
      <c r="K176" s="118">
        <f t="shared" si="530"/>
        <v>0</v>
      </c>
      <c r="L176" s="100" t="s">
        <v>25</v>
      </c>
      <c r="M176" s="100">
        <f t="shared" ref="M176" si="531">SUM(M177:M180)</f>
        <v>0</v>
      </c>
      <c r="N176" s="100">
        <f t="shared" si="530"/>
        <v>0</v>
      </c>
      <c r="O176" s="100">
        <f t="shared" si="530"/>
        <v>0</v>
      </c>
      <c r="P176" s="100">
        <f t="shared" si="530"/>
        <v>0</v>
      </c>
      <c r="Q176" s="100">
        <f t="shared" si="530"/>
        <v>0</v>
      </c>
      <c r="R176" s="100">
        <f t="shared" si="530"/>
        <v>0</v>
      </c>
      <c r="S176" s="118">
        <f t="shared" ref="S176" si="532">SUM(S177:S180)</f>
        <v>0</v>
      </c>
      <c r="T176" s="100">
        <f t="shared" si="530"/>
        <v>0</v>
      </c>
      <c r="U176" s="100">
        <f t="shared" si="530"/>
        <v>0</v>
      </c>
      <c r="V176" s="100">
        <f t="shared" si="530"/>
        <v>0</v>
      </c>
      <c r="W176" s="100">
        <f t="shared" si="530"/>
        <v>0</v>
      </c>
      <c r="X176" s="100">
        <f t="shared" si="530"/>
        <v>-1.5</v>
      </c>
      <c r="Y176" s="100">
        <f t="shared" si="530"/>
        <v>0</v>
      </c>
      <c r="Z176" s="118">
        <f t="shared" si="530"/>
        <v>0</v>
      </c>
      <c r="AA176" s="138" t="s">
        <v>431</v>
      </c>
    </row>
    <row r="177" spans="1:27" ht="63">
      <c r="A177" s="37" t="s">
        <v>387</v>
      </c>
      <c r="B177" s="65" t="s">
        <v>172</v>
      </c>
      <c r="C177" s="74" t="s">
        <v>173</v>
      </c>
      <c r="D177" s="74" t="s">
        <v>25</v>
      </c>
      <c r="E177" s="132">
        <v>0</v>
      </c>
      <c r="F177" s="107">
        <v>0</v>
      </c>
      <c r="G177" s="107">
        <v>0</v>
      </c>
      <c r="H177" s="107">
        <v>0</v>
      </c>
      <c r="I177" s="107">
        <v>1.5</v>
      </c>
      <c r="J177" s="107">
        <v>0</v>
      </c>
      <c r="K177" s="124">
        <v>0</v>
      </c>
      <c r="L177" s="107" t="s">
        <v>25</v>
      </c>
      <c r="M177" s="132">
        <v>0</v>
      </c>
      <c r="N177" s="107">
        <v>0</v>
      </c>
      <c r="O177" s="107">
        <v>0</v>
      </c>
      <c r="P177" s="107">
        <v>0</v>
      </c>
      <c r="Q177" s="107">
        <v>0</v>
      </c>
      <c r="R177" s="107">
        <v>0</v>
      </c>
      <c r="S177" s="124">
        <v>0</v>
      </c>
      <c r="T177" s="108">
        <f t="shared" ref="T177:T180" si="533">M177-E177</f>
        <v>0</v>
      </c>
      <c r="U177" s="108">
        <f t="shared" ref="U177:U180" si="534">N177-F177</f>
        <v>0</v>
      </c>
      <c r="V177" s="108">
        <f t="shared" ref="V177:V180" si="535">O177-G177</f>
        <v>0</v>
      </c>
      <c r="W177" s="108">
        <f t="shared" ref="W177:W180" si="536">P177-H177</f>
        <v>0</v>
      </c>
      <c r="X177" s="108">
        <f t="shared" ref="X177:X180" si="537">Q177-I177</f>
        <v>-1.5</v>
      </c>
      <c r="Y177" s="108">
        <f t="shared" ref="Y177:Y180" si="538">R177-J177</f>
        <v>0</v>
      </c>
      <c r="Z177" s="128">
        <f t="shared" ref="Z177:Z180" si="539">S177-K177</f>
        <v>0</v>
      </c>
      <c r="AA177" s="147" t="s">
        <v>452</v>
      </c>
    </row>
    <row r="178" spans="1:27" ht="63">
      <c r="A178" s="37" t="s">
        <v>388</v>
      </c>
      <c r="B178" s="65" t="s">
        <v>174</v>
      </c>
      <c r="C178" s="66" t="s">
        <v>175</v>
      </c>
      <c r="D178" s="39" t="s">
        <v>25</v>
      </c>
      <c r="E178" s="132">
        <v>0</v>
      </c>
      <c r="F178" s="107">
        <v>0</v>
      </c>
      <c r="G178" s="107">
        <v>0</v>
      </c>
      <c r="H178" s="107">
        <v>0</v>
      </c>
      <c r="I178" s="107">
        <v>0</v>
      </c>
      <c r="J178" s="107">
        <v>0</v>
      </c>
      <c r="K178" s="124">
        <v>0</v>
      </c>
      <c r="L178" s="107" t="s">
        <v>25</v>
      </c>
      <c r="M178" s="132">
        <v>0</v>
      </c>
      <c r="N178" s="107">
        <v>0</v>
      </c>
      <c r="O178" s="107">
        <v>0</v>
      </c>
      <c r="P178" s="107">
        <v>0</v>
      </c>
      <c r="Q178" s="107">
        <v>0</v>
      </c>
      <c r="R178" s="107">
        <v>0</v>
      </c>
      <c r="S178" s="124">
        <v>0</v>
      </c>
      <c r="T178" s="108">
        <f t="shared" si="533"/>
        <v>0</v>
      </c>
      <c r="U178" s="108">
        <f t="shared" si="534"/>
        <v>0</v>
      </c>
      <c r="V178" s="108">
        <f t="shared" si="535"/>
        <v>0</v>
      </c>
      <c r="W178" s="108">
        <f t="shared" si="536"/>
        <v>0</v>
      </c>
      <c r="X178" s="108">
        <f t="shared" si="537"/>
        <v>0</v>
      </c>
      <c r="Y178" s="108">
        <f t="shared" si="538"/>
        <v>0</v>
      </c>
      <c r="Z178" s="128">
        <f t="shared" si="539"/>
        <v>0</v>
      </c>
      <c r="AA178" s="148" t="s">
        <v>449</v>
      </c>
    </row>
    <row r="179" spans="1:27" ht="47.25">
      <c r="A179" s="37" t="s">
        <v>389</v>
      </c>
      <c r="B179" s="65" t="s">
        <v>176</v>
      </c>
      <c r="C179" s="66" t="s">
        <v>177</v>
      </c>
      <c r="D179" s="39" t="s">
        <v>25</v>
      </c>
      <c r="E179" s="132">
        <v>0</v>
      </c>
      <c r="F179" s="107">
        <v>0</v>
      </c>
      <c r="G179" s="107">
        <v>0</v>
      </c>
      <c r="H179" s="107">
        <v>0</v>
      </c>
      <c r="I179" s="107">
        <v>0</v>
      </c>
      <c r="J179" s="107">
        <v>0</v>
      </c>
      <c r="K179" s="124">
        <v>0</v>
      </c>
      <c r="L179" s="107" t="s">
        <v>25</v>
      </c>
      <c r="M179" s="132">
        <v>0</v>
      </c>
      <c r="N179" s="107">
        <v>0</v>
      </c>
      <c r="O179" s="107">
        <v>0</v>
      </c>
      <c r="P179" s="107">
        <v>0</v>
      </c>
      <c r="Q179" s="107">
        <v>0</v>
      </c>
      <c r="R179" s="107">
        <v>0</v>
      </c>
      <c r="S179" s="124">
        <v>0</v>
      </c>
      <c r="T179" s="108">
        <f t="shared" si="533"/>
        <v>0</v>
      </c>
      <c r="U179" s="108">
        <f t="shared" si="534"/>
        <v>0</v>
      </c>
      <c r="V179" s="108">
        <f t="shared" si="535"/>
        <v>0</v>
      </c>
      <c r="W179" s="108">
        <f t="shared" si="536"/>
        <v>0</v>
      </c>
      <c r="X179" s="108">
        <f t="shared" si="537"/>
        <v>0</v>
      </c>
      <c r="Y179" s="108">
        <f t="shared" si="538"/>
        <v>0</v>
      </c>
      <c r="Z179" s="128">
        <f t="shared" si="539"/>
        <v>0</v>
      </c>
      <c r="AA179" s="148" t="s">
        <v>449</v>
      </c>
    </row>
    <row r="180" spans="1:27" ht="47.25">
      <c r="A180" s="37" t="s">
        <v>390</v>
      </c>
      <c r="B180" s="65" t="s">
        <v>391</v>
      </c>
      <c r="C180" s="66" t="s">
        <v>392</v>
      </c>
      <c r="D180" s="39" t="s">
        <v>25</v>
      </c>
      <c r="E180" s="132">
        <v>0</v>
      </c>
      <c r="F180" s="107">
        <v>0</v>
      </c>
      <c r="G180" s="107">
        <v>0</v>
      </c>
      <c r="H180" s="107">
        <v>0</v>
      </c>
      <c r="I180" s="107">
        <v>0</v>
      </c>
      <c r="J180" s="107">
        <v>0</v>
      </c>
      <c r="K180" s="124">
        <v>0</v>
      </c>
      <c r="L180" s="107" t="s">
        <v>25</v>
      </c>
      <c r="M180" s="132">
        <v>0</v>
      </c>
      <c r="N180" s="107">
        <v>0</v>
      </c>
      <c r="O180" s="107">
        <v>0</v>
      </c>
      <c r="P180" s="107">
        <v>0</v>
      </c>
      <c r="Q180" s="107">
        <v>0</v>
      </c>
      <c r="R180" s="107">
        <v>0</v>
      </c>
      <c r="S180" s="124">
        <v>0</v>
      </c>
      <c r="T180" s="108">
        <f t="shared" si="533"/>
        <v>0</v>
      </c>
      <c r="U180" s="108">
        <f t="shared" si="534"/>
        <v>0</v>
      </c>
      <c r="V180" s="108">
        <f t="shared" si="535"/>
        <v>0</v>
      </c>
      <c r="W180" s="108">
        <f t="shared" si="536"/>
        <v>0</v>
      </c>
      <c r="X180" s="108">
        <f t="shared" si="537"/>
        <v>0</v>
      </c>
      <c r="Y180" s="108">
        <f t="shared" si="538"/>
        <v>0</v>
      </c>
      <c r="Z180" s="128">
        <f t="shared" si="539"/>
        <v>0</v>
      </c>
      <c r="AA180" s="148" t="s">
        <v>449</v>
      </c>
    </row>
    <row r="181" spans="1:27" ht="15.75" customHeight="1">
      <c r="A181" s="80" t="s">
        <v>393</v>
      </c>
      <c r="B181" s="35" t="s">
        <v>30</v>
      </c>
      <c r="C181" s="28" t="s">
        <v>24</v>
      </c>
      <c r="D181" s="28" t="str">
        <f t="shared" ref="D181" si="540">IF(NOT(SUM(D182)=0),SUM(D182),"нд")</f>
        <v>нд</v>
      </c>
      <c r="E181" s="99">
        <f t="shared" ref="E181" si="541">SUM(E182)</f>
        <v>0</v>
      </c>
      <c r="F181" s="99">
        <f t="shared" ref="F181:Z181" si="542">F182</f>
        <v>0</v>
      </c>
      <c r="G181" s="99">
        <f t="shared" si="542"/>
        <v>0</v>
      </c>
      <c r="H181" s="99">
        <f t="shared" si="542"/>
        <v>2.359</v>
      </c>
      <c r="I181" s="99">
        <f t="shared" si="542"/>
        <v>0.06</v>
      </c>
      <c r="J181" s="99">
        <f t="shared" si="542"/>
        <v>0</v>
      </c>
      <c r="K181" s="117">
        <f t="shared" si="542"/>
        <v>0</v>
      </c>
      <c r="L181" s="99" t="s">
        <v>25</v>
      </c>
      <c r="M181" s="99">
        <f t="shared" ref="M181" si="543">SUM(M182)</f>
        <v>0</v>
      </c>
      <c r="N181" s="99">
        <f t="shared" si="542"/>
        <v>0</v>
      </c>
      <c r="O181" s="99">
        <f t="shared" si="542"/>
        <v>0</v>
      </c>
      <c r="P181" s="99">
        <f t="shared" si="542"/>
        <v>2.6080000000000001</v>
      </c>
      <c r="Q181" s="99">
        <f t="shared" si="542"/>
        <v>0.34</v>
      </c>
      <c r="R181" s="99">
        <f t="shared" si="542"/>
        <v>0</v>
      </c>
      <c r="S181" s="117">
        <f t="shared" si="542"/>
        <v>2</v>
      </c>
      <c r="T181" s="99">
        <f t="shared" si="542"/>
        <v>0</v>
      </c>
      <c r="U181" s="99">
        <f t="shared" si="542"/>
        <v>0</v>
      </c>
      <c r="V181" s="99">
        <f t="shared" si="542"/>
        <v>0</v>
      </c>
      <c r="W181" s="99">
        <f t="shared" si="542"/>
        <v>0.24900000000000011</v>
      </c>
      <c r="X181" s="99">
        <f t="shared" si="542"/>
        <v>0.28000000000000003</v>
      </c>
      <c r="Y181" s="99">
        <f t="shared" si="542"/>
        <v>0</v>
      </c>
      <c r="Z181" s="117">
        <f t="shared" si="542"/>
        <v>2</v>
      </c>
      <c r="AA181" s="146" t="s">
        <v>431</v>
      </c>
    </row>
    <row r="182" spans="1:27" ht="63">
      <c r="A182" s="45" t="s">
        <v>394</v>
      </c>
      <c r="B182" s="67" t="s">
        <v>395</v>
      </c>
      <c r="C182" s="81" t="s">
        <v>396</v>
      </c>
      <c r="D182" s="46" t="s">
        <v>25</v>
      </c>
      <c r="E182" s="135">
        <v>0</v>
      </c>
      <c r="F182" s="109">
        <v>0</v>
      </c>
      <c r="G182" s="109">
        <v>0</v>
      </c>
      <c r="H182" s="109">
        <v>2.359</v>
      </c>
      <c r="I182" s="109">
        <v>0.06</v>
      </c>
      <c r="J182" s="109">
        <v>0</v>
      </c>
      <c r="K182" s="125">
        <v>0</v>
      </c>
      <c r="L182" s="109" t="s">
        <v>457</v>
      </c>
      <c r="M182" s="135">
        <v>0</v>
      </c>
      <c r="N182" s="109">
        <v>0</v>
      </c>
      <c r="O182" s="109">
        <v>0</v>
      </c>
      <c r="P182" s="109">
        <v>2.6080000000000001</v>
      </c>
      <c r="Q182" s="109">
        <v>0.34</v>
      </c>
      <c r="R182" s="109">
        <v>0</v>
      </c>
      <c r="S182" s="125">
        <v>2</v>
      </c>
      <c r="T182" s="110">
        <f t="shared" ref="T182" si="544">M182-E182</f>
        <v>0</v>
      </c>
      <c r="U182" s="110">
        <f t="shared" ref="U182" si="545">N182-F182</f>
        <v>0</v>
      </c>
      <c r="V182" s="110">
        <f t="shared" ref="V182" si="546">O182-G182</f>
        <v>0</v>
      </c>
      <c r="W182" s="110">
        <f t="shared" ref="W182" si="547">P182-H182</f>
        <v>0.24900000000000011</v>
      </c>
      <c r="X182" s="110">
        <f t="shared" ref="X182" si="548">Q182-I182</f>
        <v>0.28000000000000003</v>
      </c>
      <c r="Y182" s="110">
        <f t="shared" ref="Y182" si="549">R182-J182</f>
        <v>0</v>
      </c>
      <c r="Z182" s="129">
        <f t="shared" ref="Z182" si="550">S182-K182</f>
        <v>2</v>
      </c>
      <c r="AA182" s="147" t="s">
        <v>451</v>
      </c>
    </row>
    <row r="183" spans="1:27" ht="47.25" customHeight="1">
      <c r="A183" s="53" t="s">
        <v>397</v>
      </c>
      <c r="B183" s="54" t="s">
        <v>398</v>
      </c>
      <c r="C183" s="55" t="s">
        <v>24</v>
      </c>
      <c r="D183" s="85" t="str">
        <f t="shared" ref="D183" si="551">IF(NOT(SUM(D184)=0),SUM(D184),"нд")</f>
        <v>нд</v>
      </c>
      <c r="E183" s="102">
        <f t="shared" ref="E183" si="552">SUM(E184)</f>
        <v>0</v>
      </c>
      <c r="F183" s="102">
        <f t="shared" ref="F183:Z183" si="553">F184</f>
        <v>0</v>
      </c>
      <c r="G183" s="102">
        <f t="shared" si="553"/>
        <v>0</v>
      </c>
      <c r="H183" s="102">
        <f t="shared" si="553"/>
        <v>0</v>
      </c>
      <c r="I183" s="102">
        <f t="shared" si="553"/>
        <v>0</v>
      </c>
      <c r="J183" s="102">
        <f t="shared" si="553"/>
        <v>0</v>
      </c>
      <c r="K183" s="120">
        <f t="shared" si="553"/>
        <v>0</v>
      </c>
      <c r="L183" s="102" t="s">
        <v>25</v>
      </c>
      <c r="M183" s="102">
        <f t="shared" ref="M183" si="554">SUM(M184)</f>
        <v>0</v>
      </c>
      <c r="N183" s="102">
        <f t="shared" si="553"/>
        <v>0</v>
      </c>
      <c r="O183" s="102">
        <f t="shared" si="553"/>
        <v>0</v>
      </c>
      <c r="P183" s="102">
        <f t="shared" si="553"/>
        <v>0</v>
      </c>
      <c r="Q183" s="102">
        <f t="shared" si="553"/>
        <v>0</v>
      </c>
      <c r="R183" s="102">
        <f t="shared" si="553"/>
        <v>0</v>
      </c>
      <c r="S183" s="120">
        <f t="shared" si="553"/>
        <v>0</v>
      </c>
      <c r="T183" s="102">
        <f t="shared" si="553"/>
        <v>0</v>
      </c>
      <c r="U183" s="102">
        <f t="shared" si="553"/>
        <v>0</v>
      </c>
      <c r="V183" s="102">
        <f t="shared" si="553"/>
        <v>0</v>
      </c>
      <c r="W183" s="102">
        <f t="shared" si="553"/>
        <v>0</v>
      </c>
      <c r="X183" s="102">
        <f t="shared" si="553"/>
        <v>0</v>
      </c>
      <c r="Y183" s="102">
        <f t="shared" si="553"/>
        <v>0</v>
      </c>
      <c r="Z183" s="120">
        <f t="shared" si="553"/>
        <v>0</v>
      </c>
      <c r="AA183" s="140" t="s">
        <v>431</v>
      </c>
    </row>
    <row r="184" spans="1:27">
      <c r="A184" s="50" t="s">
        <v>25</v>
      </c>
      <c r="B184" s="50" t="s">
        <v>25</v>
      </c>
      <c r="C184" s="50" t="s">
        <v>25</v>
      </c>
      <c r="D184" s="50" t="s">
        <v>25</v>
      </c>
      <c r="E184" s="132">
        <v>0</v>
      </c>
      <c r="F184" s="107">
        <v>0</v>
      </c>
      <c r="G184" s="107">
        <v>0</v>
      </c>
      <c r="H184" s="107">
        <v>0</v>
      </c>
      <c r="I184" s="107">
        <v>0</v>
      </c>
      <c r="J184" s="107">
        <v>0</v>
      </c>
      <c r="K184" s="124">
        <v>0</v>
      </c>
      <c r="L184" s="107" t="s">
        <v>25</v>
      </c>
      <c r="M184" s="132">
        <v>0</v>
      </c>
      <c r="N184" s="107">
        <v>0</v>
      </c>
      <c r="O184" s="107">
        <v>0</v>
      </c>
      <c r="P184" s="107">
        <v>0</v>
      </c>
      <c r="Q184" s="107">
        <v>0</v>
      </c>
      <c r="R184" s="107">
        <v>0</v>
      </c>
      <c r="S184" s="124">
        <v>0</v>
      </c>
      <c r="T184" s="108">
        <f t="shared" ref="T184" si="555">M184-E184</f>
        <v>0</v>
      </c>
      <c r="U184" s="108">
        <f t="shared" ref="U184" si="556">N184-F184</f>
        <v>0</v>
      </c>
      <c r="V184" s="108">
        <f t="shared" ref="V184" si="557">O184-G184</f>
        <v>0</v>
      </c>
      <c r="W184" s="108">
        <f t="shared" ref="W184" si="558">P184-H184</f>
        <v>0</v>
      </c>
      <c r="X184" s="108">
        <f t="shared" ref="X184" si="559">Q184-I184</f>
        <v>0</v>
      </c>
      <c r="Y184" s="108">
        <f t="shared" ref="Y184" si="560">R184-J184</f>
        <v>0</v>
      </c>
      <c r="Z184" s="128">
        <f t="shared" ref="Z184" si="561">S184-K184</f>
        <v>0</v>
      </c>
      <c r="AA184" s="144" t="s">
        <v>449</v>
      </c>
    </row>
    <row r="185" spans="1:27" ht="31.5">
      <c r="A185" s="53" t="s">
        <v>399</v>
      </c>
      <c r="B185" s="54" t="s">
        <v>400</v>
      </c>
      <c r="C185" s="55" t="s">
        <v>24</v>
      </c>
      <c r="D185" s="85" t="str">
        <f t="shared" ref="D185" si="562">IF(NOT(SUM(D186,D203)=0),SUM(D186,D203),"нд")</f>
        <v>нд</v>
      </c>
      <c r="E185" s="102">
        <f>SUM(E186,E243,E262,E279)</f>
        <v>0</v>
      </c>
      <c r="F185" s="102">
        <f t="shared" ref="F185:Z185" si="563">F186+F203</f>
        <v>0</v>
      </c>
      <c r="G185" s="102">
        <f t="shared" si="563"/>
        <v>0</v>
      </c>
      <c r="H185" s="102">
        <f t="shared" si="563"/>
        <v>0</v>
      </c>
      <c r="I185" s="102">
        <f t="shared" si="563"/>
        <v>0</v>
      </c>
      <c r="J185" s="102">
        <f t="shared" si="563"/>
        <v>0</v>
      </c>
      <c r="K185" s="120">
        <f t="shared" si="563"/>
        <v>2</v>
      </c>
      <c r="L185" s="102" t="s">
        <v>25</v>
      </c>
      <c r="M185" s="102">
        <f>SUM(M186,M243,M262,M279)</f>
        <v>0</v>
      </c>
      <c r="N185" s="102">
        <f t="shared" si="563"/>
        <v>0</v>
      </c>
      <c r="O185" s="102">
        <f t="shared" si="563"/>
        <v>0</v>
      </c>
      <c r="P185" s="102">
        <f t="shared" si="563"/>
        <v>0</v>
      </c>
      <c r="Q185" s="102">
        <f t="shared" si="563"/>
        <v>0</v>
      </c>
      <c r="R185" s="102">
        <f t="shared" si="563"/>
        <v>0</v>
      </c>
      <c r="S185" s="120">
        <f t="shared" ref="S185" si="564">S186+S203</f>
        <v>1</v>
      </c>
      <c r="T185" s="102">
        <f t="shared" si="563"/>
        <v>0</v>
      </c>
      <c r="U185" s="102">
        <f t="shared" si="563"/>
        <v>0</v>
      </c>
      <c r="V185" s="102">
        <f t="shared" si="563"/>
        <v>0</v>
      </c>
      <c r="W185" s="102">
        <f t="shared" si="563"/>
        <v>0</v>
      </c>
      <c r="X185" s="102">
        <f t="shared" si="563"/>
        <v>0</v>
      </c>
      <c r="Y185" s="102">
        <f t="shared" si="563"/>
        <v>0</v>
      </c>
      <c r="Z185" s="120">
        <f t="shared" si="563"/>
        <v>-1</v>
      </c>
      <c r="AA185" s="140" t="s">
        <v>431</v>
      </c>
    </row>
    <row r="186" spans="1:27">
      <c r="A186" s="56" t="s">
        <v>401</v>
      </c>
      <c r="B186" s="57" t="s">
        <v>402</v>
      </c>
      <c r="C186" s="58" t="s">
        <v>24</v>
      </c>
      <c r="D186" s="86" t="str">
        <f t="shared" ref="D186" si="565">IF(NOT(SUM(D187,D198)=0),SUM(D187,D198),"нд")</f>
        <v>нд</v>
      </c>
      <c r="E186" s="103">
        <f t="shared" ref="E186" si="566">SUM(E187,E198)</f>
        <v>0</v>
      </c>
      <c r="F186" s="103">
        <f t="shared" ref="F186:Z186" si="567">F187+F198</f>
        <v>0</v>
      </c>
      <c r="G186" s="103">
        <f t="shared" si="567"/>
        <v>0</v>
      </c>
      <c r="H186" s="103">
        <f t="shared" si="567"/>
        <v>0</v>
      </c>
      <c r="I186" s="103">
        <f t="shared" si="567"/>
        <v>0</v>
      </c>
      <c r="J186" s="103">
        <f t="shared" si="567"/>
        <v>0</v>
      </c>
      <c r="K186" s="121">
        <f t="shared" si="567"/>
        <v>1</v>
      </c>
      <c r="L186" s="103" t="s">
        <v>25</v>
      </c>
      <c r="M186" s="103">
        <f t="shared" ref="M186" si="568">SUM(M187,M198)</f>
        <v>0</v>
      </c>
      <c r="N186" s="103">
        <f t="shared" si="567"/>
        <v>0</v>
      </c>
      <c r="O186" s="103">
        <f t="shared" si="567"/>
        <v>0</v>
      </c>
      <c r="P186" s="103">
        <f t="shared" si="567"/>
        <v>0</v>
      </c>
      <c r="Q186" s="103">
        <f t="shared" si="567"/>
        <v>0</v>
      </c>
      <c r="R186" s="103">
        <f t="shared" si="567"/>
        <v>0</v>
      </c>
      <c r="S186" s="121">
        <f t="shared" ref="S186" si="569">S187+S198</f>
        <v>0</v>
      </c>
      <c r="T186" s="103">
        <f t="shared" si="567"/>
        <v>0</v>
      </c>
      <c r="U186" s="103">
        <f t="shared" si="567"/>
        <v>0</v>
      </c>
      <c r="V186" s="103">
        <f t="shared" si="567"/>
        <v>0</v>
      </c>
      <c r="W186" s="103">
        <f t="shared" si="567"/>
        <v>0</v>
      </c>
      <c r="X186" s="103">
        <f t="shared" si="567"/>
        <v>0</v>
      </c>
      <c r="Y186" s="103">
        <f t="shared" si="567"/>
        <v>0</v>
      </c>
      <c r="Z186" s="121">
        <f t="shared" si="567"/>
        <v>-1</v>
      </c>
      <c r="AA186" s="141" t="s">
        <v>431</v>
      </c>
    </row>
    <row r="187" spans="1:27" ht="15.75" customHeight="1">
      <c r="A187" s="34" t="s">
        <v>403</v>
      </c>
      <c r="B187" s="35" t="s">
        <v>30</v>
      </c>
      <c r="C187" s="28" t="s">
        <v>24</v>
      </c>
      <c r="D187" s="28" t="str">
        <f t="shared" ref="D187" si="570">IF(NOT(SUM(D188:D197)=0),SUM(D188:D197),"нд")</f>
        <v>нд</v>
      </c>
      <c r="E187" s="99">
        <f t="shared" ref="E187" si="571">SUM(E188:E197)</f>
        <v>0</v>
      </c>
      <c r="F187" s="99">
        <f t="shared" ref="F187:Z187" si="572">SUM(F189:F197)</f>
        <v>0</v>
      </c>
      <c r="G187" s="99">
        <f t="shared" si="572"/>
        <v>0</v>
      </c>
      <c r="H187" s="99">
        <f t="shared" si="572"/>
        <v>0</v>
      </c>
      <c r="I187" s="99">
        <f t="shared" si="572"/>
        <v>0</v>
      </c>
      <c r="J187" s="99">
        <f t="shared" si="572"/>
        <v>0</v>
      </c>
      <c r="K187" s="117">
        <f t="shared" si="572"/>
        <v>1</v>
      </c>
      <c r="L187" s="99" t="s">
        <v>25</v>
      </c>
      <c r="M187" s="99">
        <f t="shared" ref="M187" si="573">SUM(M188:M197)</f>
        <v>0</v>
      </c>
      <c r="N187" s="99">
        <f t="shared" si="572"/>
        <v>0</v>
      </c>
      <c r="O187" s="99">
        <f t="shared" si="572"/>
        <v>0</v>
      </c>
      <c r="P187" s="99">
        <f t="shared" si="572"/>
        <v>0</v>
      </c>
      <c r="Q187" s="99">
        <f t="shared" si="572"/>
        <v>0</v>
      </c>
      <c r="R187" s="99">
        <f t="shared" si="572"/>
        <v>0</v>
      </c>
      <c r="S187" s="117">
        <f t="shared" ref="S187" si="574">SUM(S189:S197)</f>
        <v>0</v>
      </c>
      <c r="T187" s="99">
        <f t="shared" si="572"/>
        <v>0</v>
      </c>
      <c r="U187" s="99">
        <f t="shared" si="572"/>
        <v>0</v>
      </c>
      <c r="V187" s="99">
        <f t="shared" si="572"/>
        <v>0</v>
      </c>
      <c r="W187" s="99">
        <f t="shared" si="572"/>
        <v>0</v>
      </c>
      <c r="X187" s="99">
        <f t="shared" si="572"/>
        <v>0</v>
      </c>
      <c r="Y187" s="99">
        <f t="shared" si="572"/>
        <v>0</v>
      </c>
      <c r="Z187" s="117">
        <f t="shared" si="572"/>
        <v>-1</v>
      </c>
      <c r="AA187" s="146" t="s">
        <v>431</v>
      </c>
    </row>
    <row r="188" spans="1:27" ht="31.5">
      <c r="A188" s="82" t="s">
        <v>404</v>
      </c>
      <c r="B188" s="41" t="s">
        <v>128</v>
      </c>
      <c r="C188" s="39" t="s">
        <v>129</v>
      </c>
      <c r="D188" s="39" t="s">
        <v>25</v>
      </c>
      <c r="E188" s="132">
        <v>0</v>
      </c>
      <c r="F188" s="107">
        <v>0</v>
      </c>
      <c r="G188" s="107">
        <v>0</v>
      </c>
      <c r="H188" s="107">
        <v>0</v>
      </c>
      <c r="I188" s="107">
        <v>0</v>
      </c>
      <c r="J188" s="107">
        <v>0</v>
      </c>
      <c r="K188" s="124">
        <v>0</v>
      </c>
      <c r="L188" s="107" t="s">
        <v>25</v>
      </c>
      <c r="M188" s="132">
        <v>0</v>
      </c>
      <c r="N188" s="107">
        <v>0</v>
      </c>
      <c r="O188" s="107">
        <v>0</v>
      </c>
      <c r="P188" s="107">
        <v>0</v>
      </c>
      <c r="Q188" s="107">
        <v>0</v>
      </c>
      <c r="R188" s="107">
        <v>0</v>
      </c>
      <c r="S188" s="124">
        <v>0</v>
      </c>
      <c r="T188" s="108">
        <f t="shared" ref="T188" si="575">M188-E188</f>
        <v>0</v>
      </c>
      <c r="U188" s="108">
        <f t="shared" ref="U188" si="576">N188-F188</f>
        <v>0</v>
      </c>
      <c r="V188" s="108">
        <f t="shared" ref="V188" si="577">O188-G188</f>
        <v>0</v>
      </c>
      <c r="W188" s="108">
        <f t="shared" ref="W188" si="578">P188-H188</f>
        <v>0</v>
      </c>
      <c r="X188" s="108">
        <f t="shared" ref="X188" si="579">Q188-I188</f>
        <v>0</v>
      </c>
      <c r="Y188" s="108">
        <f t="shared" ref="Y188" si="580">R188-J188</f>
        <v>0</v>
      </c>
      <c r="Z188" s="128">
        <f t="shared" ref="Z188" si="581">S188-K188</f>
        <v>0</v>
      </c>
      <c r="AA188" s="144"/>
    </row>
    <row r="189" spans="1:27" ht="31.5">
      <c r="A189" s="82" t="s">
        <v>405</v>
      </c>
      <c r="B189" s="41" t="s">
        <v>130</v>
      </c>
      <c r="C189" s="39" t="s">
        <v>131</v>
      </c>
      <c r="D189" s="39" t="s">
        <v>25</v>
      </c>
      <c r="E189" s="132">
        <v>0</v>
      </c>
      <c r="F189" s="107">
        <v>0</v>
      </c>
      <c r="G189" s="107">
        <v>0</v>
      </c>
      <c r="H189" s="107">
        <v>0</v>
      </c>
      <c r="I189" s="107">
        <v>0</v>
      </c>
      <c r="J189" s="107">
        <v>0</v>
      </c>
      <c r="K189" s="124">
        <v>0</v>
      </c>
      <c r="L189" s="107" t="s">
        <v>25</v>
      </c>
      <c r="M189" s="132">
        <v>0</v>
      </c>
      <c r="N189" s="107">
        <v>0</v>
      </c>
      <c r="O189" s="107">
        <v>0</v>
      </c>
      <c r="P189" s="107">
        <v>0</v>
      </c>
      <c r="Q189" s="107">
        <v>0</v>
      </c>
      <c r="R189" s="107">
        <v>0</v>
      </c>
      <c r="S189" s="124">
        <v>0</v>
      </c>
      <c r="T189" s="108">
        <f t="shared" ref="T189:T193" si="582">M189-E189</f>
        <v>0</v>
      </c>
      <c r="U189" s="108">
        <f t="shared" ref="U189:U193" si="583">N189-F189</f>
        <v>0</v>
      </c>
      <c r="V189" s="108">
        <f t="shared" ref="V189:V193" si="584">O189-G189</f>
        <v>0</v>
      </c>
      <c r="W189" s="108">
        <f t="shared" ref="W189:W193" si="585">P189-H189</f>
        <v>0</v>
      </c>
      <c r="X189" s="108">
        <f t="shared" ref="X189:X193" si="586">Q189-I189</f>
        <v>0</v>
      </c>
      <c r="Y189" s="108">
        <f t="shared" ref="Y189:Y193" si="587">R189-J189</f>
        <v>0</v>
      </c>
      <c r="Z189" s="128">
        <f t="shared" ref="Z189:Z193" si="588">S189-K189</f>
        <v>0</v>
      </c>
      <c r="AA189" s="148"/>
    </row>
    <row r="190" spans="1:27">
      <c r="A190" s="82" t="s">
        <v>406</v>
      </c>
      <c r="B190" s="41" t="s">
        <v>132</v>
      </c>
      <c r="C190" s="39" t="s">
        <v>133</v>
      </c>
      <c r="D190" s="39" t="s">
        <v>25</v>
      </c>
      <c r="E190" s="132">
        <v>0</v>
      </c>
      <c r="F190" s="107">
        <v>0</v>
      </c>
      <c r="G190" s="107">
        <v>0</v>
      </c>
      <c r="H190" s="107">
        <v>0</v>
      </c>
      <c r="I190" s="107">
        <v>0</v>
      </c>
      <c r="J190" s="107">
        <v>0</v>
      </c>
      <c r="K190" s="124">
        <v>0</v>
      </c>
      <c r="L190" s="107" t="s">
        <v>25</v>
      </c>
      <c r="M190" s="132">
        <v>0</v>
      </c>
      <c r="N190" s="107">
        <v>0</v>
      </c>
      <c r="O190" s="107">
        <v>0</v>
      </c>
      <c r="P190" s="107">
        <v>0</v>
      </c>
      <c r="Q190" s="107">
        <v>0</v>
      </c>
      <c r="R190" s="107">
        <v>0</v>
      </c>
      <c r="S190" s="124">
        <v>0</v>
      </c>
      <c r="T190" s="108">
        <f t="shared" si="582"/>
        <v>0</v>
      </c>
      <c r="U190" s="108">
        <f t="shared" si="583"/>
        <v>0</v>
      </c>
      <c r="V190" s="108">
        <f t="shared" si="584"/>
        <v>0</v>
      </c>
      <c r="W190" s="108">
        <f t="shared" si="585"/>
        <v>0</v>
      </c>
      <c r="X190" s="108">
        <f t="shared" si="586"/>
        <v>0</v>
      </c>
      <c r="Y190" s="108">
        <f t="shared" si="587"/>
        <v>0</v>
      </c>
      <c r="Z190" s="128">
        <f t="shared" si="588"/>
        <v>0</v>
      </c>
      <c r="AA190" s="144"/>
    </row>
    <row r="191" spans="1:27" ht="31.5">
      <c r="A191" s="82" t="s">
        <v>407</v>
      </c>
      <c r="B191" s="41" t="s">
        <v>134</v>
      </c>
      <c r="C191" s="39" t="s">
        <v>135</v>
      </c>
      <c r="D191" s="74" t="s">
        <v>25</v>
      </c>
      <c r="E191" s="132">
        <v>0</v>
      </c>
      <c r="F191" s="107">
        <v>0</v>
      </c>
      <c r="G191" s="107">
        <v>0</v>
      </c>
      <c r="H191" s="107">
        <v>0</v>
      </c>
      <c r="I191" s="107">
        <v>0</v>
      </c>
      <c r="J191" s="107">
        <v>0</v>
      </c>
      <c r="K191" s="124">
        <v>0</v>
      </c>
      <c r="L191" s="107" t="s">
        <v>25</v>
      </c>
      <c r="M191" s="132">
        <v>0</v>
      </c>
      <c r="N191" s="107">
        <v>0</v>
      </c>
      <c r="O191" s="107">
        <v>0</v>
      </c>
      <c r="P191" s="107">
        <v>0</v>
      </c>
      <c r="Q191" s="107">
        <v>0</v>
      </c>
      <c r="R191" s="107">
        <v>0</v>
      </c>
      <c r="S191" s="124">
        <v>0</v>
      </c>
      <c r="T191" s="108">
        <f t="shared" si="582"/>
        <v>0</v>
      </c>
      <c r="U191" s="108">
        <f t="shared" si="583"/>
        <v>0</v>
      </c>
      <c r="V191" s="108">
        <f t="shared" si="584"/>
        <v>0</v>
      </c>
      <c r="W191" s="108">
        <f t="shared" si="585"/>
        <v>0</v>
      </c>
      <c r="X191" s="108">
        <f t="shared" si="586"/>
        <v>0</v>
      </c>
      <c r="Y191" s="108">
        <f t="shared" si="587"/>
        <v>0</v>
      </c>
      <c r="Z191" s="128">
        <f t="shared" si="588"/>
        <v>0</v>
      </c>
      <c r="AA191" s="148"/>
    </row>
    <row r="192" spans="1:27" ht="31.5">
      <c r="A192" s="83" t="s">
        <v>408</v>
      </c>
      <c r="B192" s="72" t="s">
        <v>136</v>
      </c>
      <c r="C192" s="73" t="s">
        <v>137</v>
      </c>
      <c r="D192" s="78" t="s">
        <v>25</v>
      </c>
      <c r="E192" s="131">
        <v>0</v>
      </c>
      <c r="F192" s="105">
        <v>0</v>
      </c>
      <c r="G192" s="105">
        <v>0</v>
      </c>
      <c r="H192" s="105">
        <v>0</v>
      </c>
      <c r="I192" s="105">
        <v>0</v>
      </c>
      <c r="J192" s="105">
        <v>0</v>
      </c>
      <c r="K192" s="123">
        <v>0</v>
      </c>
      <c r="L192" s="105" t="s">
        <v>25</v>
      </c>
      <c r="M192" s="131">
        <v>0</v>
      </c>
      <c r="N192" s="105">
        <v>0</v>
      </c>
      <c r="O192" s="105">
        <v>0</v>
      </c>
      <c r="P192" s="105">
        <v>0</v>
      </c>
      <c r="Q192" s="105">
        <v>0</v>
      </c>
      <c r="R192" s="105">
        <v>0</v>
      </c>
      <c r="S192" s="123">
        <v>0</v>
      </c>
      <c r="T192" s="106">
        <f t="shared" si="582"/>
        <v>0</v>
      </c>
      <c r="U192" s="106">
        <f t="shared" si="583"/>
        <v>0</v>
      </c>
      <c r="V192" s="106">
        <f t="shared" si="584"/>
        <v>0</v>
      </c>
      <c r="W192" s="106">
        <f t="shared" si="585"/>
        <v>0</v>
      </c>
      <c r="X192" s="106">
        <f t="shared" si="586"/>
        <v>0</v>
      </c>
      <c r="Y192" s="106">
        <f t="shared" si="587"/>
        <v>0</v>
      </c>
      <c r="Z192" s="127">
        <f t="shared" si="588"/>
        <v>0</v>
      </c>
      <c r="AA192" s="144"/>
    </row>
    <row r="193" spans="1:27" ht="47.25">
      <c r="A193" s="82" t="s">
        <v>409</v>
      </c>
      <c r="B193" s="41" t="s">
        <v>138</v>
      </c>
      <c r="C193" s="39" t="s">
        <v>139</v>
      </c>
      <c r="D193" s="74" t="s">
        <v>25</v>
      </c>
      <c r="E193" s="132">
        <v>0</v>
      </c>
      <c r="F193" s="107">
        <v>0</v>
      </c>
      <c r="G193" s="107">
        <v>0</v>
      </c>
      <c r="H193" s="107">
        <v>0</v>
      </c>
      <c r="I193" s="107">
        <v>0</v>
      </c>
      <c r="J193" s="107">
        <v>0</v>
      </c>
      <c r="K193" s="124">
        <v>0</v>
      </c>
      <c r="L193" s="107" t="s">
        <v>25</v>
      </c>
      <c r="M193" s="132">
        <v>0</v>
      </c>
      <c r="N193" s="107">
        <v>0</v>
      </c>
      <c r="O193" s="107">
        <v>0</v>
      </c>
      <c r="P193" s="107">
        <v>0</v>
      </c>
      <c r="Q193" s="107">
        <v>0</v>
      </c>
      <c r="R193" s="107">
        <v>0</v>
      </c>
      <c r="S193" s="124">
        <v>0</v>
      </c>
      <c r="T193" s="108">
        <f t="shared" si="582"/>
        <v>0</v>
      </c>
      <c r="U193" s="108">
        <f t="shared" si="583"/>
        <v>0</v>
      </c>
      <c r="V193" s="108">
        <f t="shared" si="584"/>
        <v>0</v>
      </c>
      <c r="W193" s="108">
        <f t="shared" si="585"/>
        <v>0</v>
      </c>
      <c r="X193" s="108">
        <f t="shared" si="586"/>
        <v>0</v>
      </c>
      <c r="Y193" s="108">
        <f t="shared" si="587"/>
        <v>0</v>
      </c>
      <c r="Z193" s="128">
        <f t="shared" si="588"/>
        <v>0</v>
      </c>
      <c r="AA193" s="148" t="s">
        <v>449</v>
      </c>
    </row>
    <row r="194" spans="1:27">
      <c r="A194" s="83" t="s">
        <v>410</v>
      </c>
      <c r="B194" s="72" t="s">
        <v>140</v>
      </c>
      <c r="C194" s="73" t="s">
        <v>141</v>
      </c>
      <c r="D194" s="78" t="s">
        <v>25</v>
      </c>
      <c r="E194" s="131">
        <v>0</v>
      </c>
      <c r="F194" s="105">
        <v>0</v>
      </c>
      <c r="G194" s="105">
        <v>0</v>
      </c>
      <c r="H194" s="105">
        <v>0</v>
      </c>
      <c r="I194" s="105">
        <v>0</v>
      </c>
      <c r="J194" s="105">
        <v>0</v>
      </c>
      <c r="K194" s="123">
        <v>0</v>
      </c>
      <c r="L194" s="105" t="s">
        <v>25</v>
      </c>
      <c r="M194" s="131">
        <v>0</v>
      </c>
      <c r="N194" s="105">
        <v>0</v>
      </c>
      <c r="O194" s="105">
        <v>0</v>
      </c>
      <c r="P194" s="105">
        <v>0</v>
      </c>
      <c r="Q194" s="105">
        <v>0</v>
      </c>
      <c r="R194" s="105">
        <v>0</v>
      </c>
      <c r="S194" s="123">
        <v>0</v>
      </c>
      <c r="T194" s="106">
        <f t="shared" ref="T194:T197" si="589">M194-E194</f>
        <v>0</v>
      </c>
      <c r="U194" s="106">
        <f t="shared" ref="U194:U197" si="590">N194-F194</f>
        <v>0</v>
      </c>
      <c r="V194" s="106">
        <f t="shared" ref="V194:V197" si="591">O194-G194</f>
        <v>0</v>
      </c>
      <c r="W194" s="106">
        <f t="shared" ref="W194:W197" si="592">P194-H194</f>
        <v>0</v>
      </c>
      <c r="X194" s="106">
        <f t="shared" ref="X194:X197" si="593">Q194-I194</f>
        <v>0</v>
      </c>
      <c r="Y194" s="106">
        <f t="shared" ref="Y194:Y197" si="594">R194-J194</f>
        <v>0</v>
      </c>
      <c r="Z194" s="127">
        <f t="shared" ref="Z194:Z197" si="595">S194-K194</f>
        <v>0</v>
      </c>
      <c r="AA194" s="144" t="s">
        <v>449</v>
      </c>
    </row>
    <row r="195" spans="1:27" ht="31.5">
      <c r="A195" s="82" t="s">
        <v>411</v>
      </c>
      <c r="B195" s="41" t="s">
        <v>142</v>
      </c>
      <c r="C195" s="39" t="s">
        <v>143</v>
      </c>
      <c r="D195" s="74" t="s">
        <v>25</v>
      </c>
      <c r="E195" s="132">
        <v>0</v>
      </c>
      <c r="F195" s="107">
        <v>0</v>
      </c>
      <c r="G195" s="107">
        <v>0</v>
      </c>
      <c r="H195" s="107">
        <v>0</v>
      </c>
      <c r="I195" s="107">
        <v>0</v>
      </c>
      <c r="J195" s="107">
        <v>0</v>
      </c>
      <c r="K195" s="124">
        <v>0</v>
      </c>
      <c r="L195" s="107" t="s">
        <v>25</v>
      </c>
      <c r="M195" s="132">
        <v>0</v>
      </c>
      <c r="N195" s="107">
        <v>0</v>
      </c>
      <c r="O195" s="107">
        <v>0</v>
      </c>
      <c r="P195" s="107">
        <v>0</v>
      </c>
      <c r="Q195" s="107">
        <v>0</v>
      </c>
      <c r="R195" s="107">
        <v>0</v>
      </c>
      <c r="S195" s="124">
        <v>0</v>
      </c>
      <c r="T195" s="108">
        <f t="shared" si="589"/>
        <v>0</v>
      </c>
      <c r="U195" s="108">
        <f t="shared" si="590"/>
        <v>0</v>
      </c>
      <c r="V195" s="108">
        <f t="shared" si="591"/>
        <v>0</v>
      </c>
      <c r="W195" s="108">
        <f t="shared" si="592"/>
        <v>0</v>
      </c>
      <c r="X195" s="108">
        <f t="shared" si="593"/>
        <v>0</v>
      </c>
      <c r="Y195" s="108">
        <f t="shared" si="594"/>
        <v>0</v>
      </c>
      <c r="Z195" s="128">
        <f t="shared" si="595"/>
        <v>0</v>
      </c>
      <c r="AA195" s="148" t="s">
        <v>449</v>
      </c>
    </row>
    <row r="196" spans="1:27" ht="31.5">
      <c r="A196" s="82" t="s">
        <v>412</v>
      </c>
      <c r="B196" s="38" t="s">
        <v>144</v>
      </c>
      <c r="C196" s="74" t="s">
        <v>145</v>
      </c>
      <c r="D196" s="74" t="s">
        <v>25</v>
      </c>
      <c r="E196" s="132">
        <v>0</v>
      </c>
      <c r="F196" s="107">
        <v>0</v>
      </c>
      <c r="G196" s="107">
        <v>0</v>
      </c>
      <c r="H196" s="107">
        <v>0</v>
      </c>
      <c r="I196" s="107">
        <v>0</v>
      </c>
      <c r="J196" s="107">
        <v>0</v>
      </c>
      <c r="K196" s="124">
        <v>0</v>
      </c>
      <c r="L196" s="107" t="s">
        <v>25</v>
      </c>
      <c r="M196" s="132">
        <v>0</v>
      </c>
      <c r="N196" s="107">
        <v>0</v>
      </c>
      <c r="O196" s="107">
        <v>0</v>
      </c>
      <c r="P196" s="107">
        <v>0</v>
      </c>
      <c r="Q196" s="107">
        <v>0</v>
      </c>
      <c r="R196" s="107">
        <v>0</v>
      </c>
      <c r="S196" s="124">
        <v>0</v>
      </c>
      <c r="T196" s="108">
        <f t="shared" ref="T196" si="596">M196-E196</f>
        <v>0</v>
      </c>
      <c r="U196" s="108">
        <f t="shared" ref="U196" si="597">N196-F196</f>
        <v>0</v>
      </c>
      <c r="V196" s="108">
        <f t="shared" ref="V196" si="598">O196-G196</f>
        <v>0</v>
      </c>
      <c r="W196" s="108">
        <f t="shared" ref="W196" si="599">P196-H196</f>
        <v>0</v>
      </c>
      <c r="X196" s="108">
        <f t="shared" ref="X196" si="600">Q196-I196</f>
        <v>0</v>
      </c>
      <c r="Y196" s="108">
        <f t="shared" ref="Y196" si="601">R196-J196</f>
        <v>0</v>
      </c>
      <c r="Z196" s="128">
        <f t="shared" ref="Z196" si="602">S196-K196</f>
        <v>0</v>
      </c>
      <c r="AA196" s="148" t="s">
        <v>449</v>
      </c>
    </row>
    <row r="197" spans="1:27" ht="34.9" customHeight="1">
      <c r="A197" s="95" t="s">
        <v>444</v>
      </c>
      <c r="B197" s="96" t="s">
        <v>445</v>
      </c>
      <c r="C197" s="97" t="s">
        <v>446</v>
      </c>
      <c r="D197" s="74" t="s">
        <v>25</v>
      </c>
      <c r="E197" s="132">
        <v>0</v>
      </c>
      <c r="F197" s="107">
        <v>0</v>
      </c>
      <c r="G197" s="107">
        <v>0</v>
      </c>
      <c r="H197" s="107">
        <v>0</v>
      </c>
      <c r="I197" s="107">
        <v>0</v>
      </c>
      <c r="J197" s="107">
        <v>0</v>
      </c>
      <c r="K197" s="124">
        <v>1</v>
      </c>
      <c r="L197" s="107" t="s">
        <v>25</v>
      </c>
      <c r="M197" s="132">
        <v>0</v>
      </c>
      <c r="N197" s="107">
        <v>0</v>
      </c>
      <c r="O197" s="107">
        <v>0</v>
      </c>
      <c r="P197" s="107">
        <v>0</v>
      </c>
      <c r="Q197" s="107">
        <v>0</v>
      </c>
      <c r="R197" s="107">
        <v>0</v>
      </c>
      <c r="S197" s="124">
        <v>0</v>
      </c>
      <c r="T197" s="108">
        <f t="shared" si="589"/>
        <v>0</v>
      </c>
      <c r="U197" s="108">
        <f t="shared" si="590"/>
        <v>0</v>
      </c>
      <c r="V197" s="108">
        <f t="shared" si="591"/>
        <v>0</v>
      </c>
      <c r="W197" s="108">
        <f t="shared" si="592"/>
        <v>0</v>
      </c>
      <c r="X197" s="108">
        <f t="shared" si="593"/>
        <v>0</v>
      </c>
      <c r="Y197" s="108">
        <f t="shared" si="594"/>
        <v>0</v>
      </c>
      <c r="Z197" s="128">
        <f t="shared" si="595"/>
        <v>-1</v>
      </c>
      <c r="AA197" s="149" t="s">
        <v>453</v>
      </c>
    </row>
    <row r="198" spans="1:27" ht="31.5">
      <c r="A198" s="42" t="s">
        <v>413</v>
      </c>
      <c r="B198" s="47" t="s">
        <v>75</v>
      </c>
      <c r="C198" s="44" t="s">
        <v>24</v>
      </c>
      <c r="D198" s="30" t="str">
        <f t="shared" ref="D198" si="603">IF(NOT(SUM(D199:D202)=0),SUM(D199:D202),"нд")</f>
        <v>нд</v>
      </c>
      <c r="E198" s="100">
        <f t="shared" ref="E198" si="604">SUM(E199:E202)</f>
        <v>0</v>
      </c>
      <c r="F198" s="100">
        <f t="shared" ref="F198:Z198" si="605">SUM(F199:F202)</f>
        <v>0</v>
      </c>
      <c r="G198" s="100">
        <f t="shared" si="605"/>
        <v>0</v>
      </c>
      <c r="H198" s="100">
        <f t="shared" si="605"/>
        <v>0</v>
      </c>
      <c r="I198" s="100">
        <f t="shared" si="605"/>
        <v>0</v>
      </c>
      <c r="J198" s="100">
        <f t="shared" si="605"/>
        <v>0</v>
      </c>
      <c r="K198" s="118">
        <f t="shared" si="605"/>
        <v>0</v>
      </c>
      <c r="L198" s="100" t="s">
        <v>25</v>
      </c>
      <c r="M198" s="100">
        <f t="shared" ref="M198" si="606">SUM(M199:M202)</f>
        <v>0</v>
      </c>
      <c r="N198" s="100">
        <f t="shared" si="605"/>
        <v>0</v>
      </c>
      <c r="O198" s="100">
        <f t="shared" si="605"/>
        <v>0</v>
      </c>
      <c r="P198" s="100">
        <f t="shared" si="605"/>
        <v>0</v>
      </c>
      <c r="Q198" s="100">
        <f t="shared" si="605"/>
        <v>0</v>
      </c>
      <c r="R198" s="100">
        <f t="shared" si="605"/>
        <v>0</v>
      </c>
      <c r="S198" s="118">
        <f t="shared" ref="S198" si="607">SUM(S199:S202)</f>
        <v>0</v>
      </c>
      <c r="T198" s="100">
        <f t="shared" si="605"/>
        <v>0</v>
      </c>
      <c r="U198" s="100">
        <f t="shared" si="605"/>
        <v>0</v>
      </c>
      <c r="V198" s="100">
        <f t="shared" si="605"/>
        <v>0</v>
      </c>
      <c r="W198" s="100">
        <f t="shared" si="605"/>
        <v>0</v>
      </c>
      <c r="X198" s="100">
        <f t="shared" si="605"/>
        <v>0</v>
      </c>
      <c r="Y198" s="100">
        <f t="shared" si="605"/>
        <v>0</v>
      </c>
      <c r="Z198" s="118">
        <f t="shared" si="605"/>
        <v>0</v>
      </c>
      <c r="AA198" s="138" t="s">
        <v>431</v>
      </c>
    </row>
    <row r="199" spans="1:27" ht="47.25">
      <c r="A199" s="82" t="s">
        <v>414</v>
      </c>
      <c r="B199" s="41" t="s">
        <v>146</v>
      </c>
      <c r="C199" s="39" t="s">
        <v>147</v>
      </c>
      <c r="D199" s="74" t="s">
        <v>25</v>
      </c>
      <c r="E199" s="132">
        <v>0</v>
      </c>
      <c r="F199" s="107">
        <v>0</v>
      </c>
      <c r="G199" s="107">
        <v>0</v>
      </c>
      <c r="H199" s="107">
        <v>0</v>
      </c>
      <c r="I199" s="107">
        <v>0</v>
      </c>
      <c r="J199" s="107">
        <v>0</v>
      </c>
      <c r="K199" s="124">
        <v>0</v>
      </c>
      <c r="L199" s="107" t="s">
        <v>25</v>
      </c>
      <c r="M199" s="132">
        <v>0</v>
      </c>
      <c r="N199" s="107">
        <v>0</v>
      </c>
      <c r="O199" s="107">
        <v>0</v>
      </c>
      <c r="P199" s="107">
        <v>0</v>
      </c>
      <c r="Q199" s="107">
        <v>0</v>
      </c>
      <c r="R199" s="107">
        <v>0</v>
      </c>
      <c r="S199" s="124">
        <v>0</v>
      </c>
      <c r="T199" s="108">
        <f t="shared" ref="T199:T202" si="608">M199-E199</f>
        <v>0</v>
      </c>
      <c r="U199" s="108">
        <f t="shared" ref="U199:U202" si="609">N199-F199</f>
        <v>0</v>
      </c>
      <c r="V199" s="108">
        <f t="shared" ref="V199:V202" si="610">O199-G199</f>
        <v>0</v>
      </c>
      <c r="W199" s="108">
        <f t="shared" ref="W199:W202" si="611">P199-H199</f>
        <v>0</v>
      </c>
      <c r="X199" s="108">
        <f t="shared" ref="X199:X202" si="612">Q199-I199</f>
        <v>0</v>
      </c>
      <c r="Y199" s="108">
        <f t="shared" ref="Y199:Y202" si="613">R199-J199</f>
        <v>0</v>
      </c>
      <c r="Z199" s="128">
        <f t="shared" ref="Z199:Z202" si="614">S199-K199</f>
        <v>0</v>
      </c>
      <c r="AA199" s="144" t="s">
        <v>449</v>
      </c>
    </row>
    <row r="200" spans="1:27" ht="15.75" customHeight="1">
      <c r="A200" s="82" t="s">
        <v>415</v>
      </c>
      <c r="B200" s="41" t="s">
        <v>148</v>
      </c>
      <c r="C200" s="39" t="s">
        <v>149</v>
      </c>
      <c r="D200" s="74" t="s">
        <v>25</v>
      </c>
      <c r="E200" s="132">
        <v>0</v>
      </c>
      <c r="F200" s="107">
        <v>0</v>
      </c>
      <c r="G200" s="107">
        <v>0</v>
      </c>
      <c r="H200" s="107">
        <v>0</v>
      </c>
      <c r="I200" s="107">
        <v>0</v>
      </c>
      <c r="J200" s="107">
        <v>0</v>
      </c>
      <c r="K200" s="124">
        <v>0</v>
      </c>
      <c r="L200" s="107" t="s">
        <v>25</v>
      </c>
      <c r="M200" s="132">
        <v>0</v>
      </c>
      <c r="N200" s="107">
        <v>0</v>
      </c>
      <c r="O200" s="107">
        <v>0</v>
      </c>
      <c r="P200" s="107">
        <v>0</v>
      </c>
      <c r="Q200" s="107">
        <v>0</v>
      </c>
      <c r="R200" s="107">
        <v>0</v>
      </c>
      <c r="S200" s="124">
        <v>0</v>
      </c>
      <c r="T200" s="108">
        <f t="shared" si="608"/>
        <v>0</v>
      </c>
      <c r="U200" s="108">
        <f t="shared" si="609"/>
        <v>0</v>
      </c>
      <c r="V200" s="108">
        <f t="shared" si="610"/>
        <v>0</v>
      </c>
      <c r="W200" s="108">
        <f t="shared" si="611"/>
        <v>0</v>
      </c>
      <c r="X200" s="108">
        <f t="shared" si="612"/>
        <v>0</v>
      </c>
      <c r="Y200" s="108">
        <f t="shared" si="613"/>
        <v>0</v>
      </c>
      <c r="Z200" s="128">
        <f t="shared" si="614"/>
        <v>0</v>
      </c>
      <c r="AA200" s="144" t="s">
        <v>449</v>
      </c>
    </row>
    <row r="201" spans="1:27" ht="63">
      <c r="A201" s="82" t="s">
        <v>416</v>
      </c>
      <c r="B201" s="41" t="s">
        <v>150</v>
      </c>
      <c r="C201" s="39" t="s">
        <v>151</v>
      </c>
      <c r="D201" s="74" t="s">
        <v>25</v>
      </c>
      <c r="E201" s="132">
        <v>0</v>
      </c>
      <c r="F201" s="107">
        <v>0</v>
      </c>
      <c r="G201" s="107">
        <v>0</v>
      </c>
      <c r="H201" s="107">
        <v>0</v>
      </c>
      <c r="I201" s="107">
        <v>0</v>
      </c>
      <c r="J201" s="107">
        <v>0</v>
      </c>
      <c r="K201" s="124">
        <v>0</v>
      </c>
      <c r="L201" s="107" t="s">
        <v>25</v>
      </c>
      <c r="M201" s="132">
        <v>0</v>
      </c>
      <c r="N201" s="107">
        <v>0</v>
      </c>
      <c r="O201" s="107">
        <v>0</v>
      </c>
      <c r="P201" s="107">
        <v>0</v>
      </c>
      <c r="Q201" s="107">
        <v>0</v>
      </c>
      <c r="R201" s="107">
        <v>0</v>
      </c>
      <c r="S201" s="124">
        <v>0</v>
      </c>
      <c r="T201" s="108">
        <f t="shared" si="608"/>
        <v>0</v>
      </c>
      <c r="U201" s="108">
        <f t="shared" si="609"/>
        <v>0</v>
      </c>
      <c r="V201" s="108">
        <f t="shared" si="610"/>
        <v>0</v>
      </c>
      <c r="W201" s="108">
        <f t="shared" si="611"/>
        <v>0</v>
      </c>
      <c r="X201" s="108">
        <f t="shared" si="612"/>
        <v>0</v>
      </c>
      <c r="Y201" s="108">
        <f t="shared" si="613"/>
        <v>0</v>
      </c>
      <c r="Z201" s="128">
        <f t="shared" si="614"/>
        <v>0</v>
      </c>
      <c r="AA201" s="144" t="s">
        <v>449</v>
      </c>
    </row>
    <row r="202" spans="1:27" ht="31.5">
      <c r="A202" s="82" t="s">
        <v>417</v>
      </c>
      <c r="B202" s="41" t="s">
        <v>152</v>
      </c>
      <c r="C202" s="39" t="s">
        <v>153</v>
      </c>
      <c r="D202" s="74" t="s">
        <v>25</v>
      </c>
      <c r="E202" s="132">
        <v>0</v>
      </c>
      <c r="F202" s="107">
        <v>0</v>
      </c>
      <c r="G202" s="107">
        <v>0</v>
      </c>
      <c r="H202" s="107">
        <v>0</v>
      </c>
      <c r="I202" s="107">
        <v>0</v>
      </c>
      <c r="J202" s="107">
        <v>0</v>
      </c>
      <c r="K202" s="124">
        <v>0</v>
      </c>
      <c r="L202" s="107" t="s">
        <v>25</v>
      </c>
      <c r="M202" s="132">
        <v>0</v>
      </c>
      <c r="N202" s="107">
        <v>0</v>
      </c>
      <c r="O202" s="107">
        <v>0</v>
      </c>
      <c r="P202" s="107">
        <v>0</v>
      </c>
      <c r="Q202" s="107">
        <v>0</v>
      </c>
      <c r="R202" s="107">
        <v>0</v>
      </c>
      <c r="S202" s="124">
        <v>0</v>
      </c>
      <c r="T202" s="108">
        <f t="shared" si="608"/>
        <v>0</v>
      </c>
      <c r="U202" s="108">
        <f t="shared" si="609"/>
        <v>0</v>
      </c>
      <c r="V202" s="108">
        <f t="shared" si="610"/>
        <v>0</v>
      </c>
      <c r="W202" s="108">
        <f t="shared" si="611"/>
        <v>0</v>
      </c>
      <c r="X202" s="108">
        <f t="shared" si="612"/>
        <v>0</v>
      </c>
      <c r="Y202" s="108">
        <f t="shared" si="613"/>
        <v>0</v>
      </c>
      <c r="Z202" s="128">
        <f t="shared" si="614"/>
        <v>0</v>
      </c>
      <c r="AA202" s="144" t="s">
        <v>449</v>
      </c>
    </row>
    <row r="203" spans="1:27">
      <c r="A203" s="56" t="s">
        <v>418</v>
      </c>
      <c r="B203" s="57" t="s">
        <v>154</v>
      </c>
      <c r="C203" s="58" t="s">
        <v>24</v>
      </c>
      <c r="D203" s="86" t="str">
        <f t="shared" ref="D203" si="615">IF(NOT(SUM(D204,D210)=0),SUM(D204,D210),"нд")</f>
        <v>нд</v>
      </c>
      <c r="E203" s="103">
        <f t="shared" ref="E203" si="616">SUM(E204,E210)</f>
        <v>0</v>
      </c>
      <c r="F203" s="103">
        <f t="shared" ref="F203:Z203" si="617">F204+F210</f>
        <v>0</v>
      </c>
      <c r="G203" s="103">
        <f t="shared" si="617"/>
        <v>0</v>
      </c>
      <c r="H203" s="103">
        <f t="shared" si="617"/>
        <v>0</v>
      </c>
      <c r="I203" s="103">
        <f t="shared" si="617"/>
        <v>0</v>
      </c>
      <c r="J203" s="103">
        <f t="shared" si="617"/>
        <v>0</v>
      </c>
      <c r="K203" s="121">
        <f t="shared" si="617"/>
        <v>1</v>
      </c>
      <c r="L203" s="103" t="s">
        <v>25</v>
      </c>
      <c r="M203" s="103">
        <f t="shared" ref="M203" si="618">SUM(M204,M210)</f>
        <v>0</v>
      </c>
      <c r="N203" s="103">
        <f t="shared" si="617"/>
        <v>0</v>
      </c>
      <c r="O203" s="103">
        <f t="shared" si="617"/>
        <v>0</v>
      </c>
      <c r="P203" s="103">
        <f t="shared" si="617"/>
        <v>0</v>
      </c>
      <c r="Q203" s="103">
        <f t="shared" si="617"/>
        <v>0</v>
      </c>
      <c r="R203" s="103">
        <f t="shared" si="617"/>
        <v>0</v>
      </c>
      <c r="S203" s="121">
        <f t="shared" ref="S203" si="619">S204+S210</f>
        <v>1</v>
      </c>
      <c r="T203" s="103">
        <f t="shared" si="617"/>
        <v>0</v>
      </c>
      <c r="U203" s="103">
        <f t="shared" si="617"/>
        <v>0</v>
      </c>
      <c r="V203" s="103">
        <f t="shared" si="617"/>
        <v>0</v>
      </c>
      <c r="W203" s="103">
        <f t="shared" si="617"/>
        <v>0</v>
      </c>
      <c r="X203" s="103">
        <f t="shared" si="617"/>
        <v>0</v>
      </c>
      <c r="Y203" s="103">
        <f t="shared" si="617"/>
        <v>0</v>
      </c>
      <c r="Z203" s="121">
        <f t="shared" si="617"/>
        <v>0</v>
      </c>
      <c r="AA203" s="141" t="s">
        <v>431</v>
      </c>
    </row>
    <row r="204" spans="1:27" ht="15.75" customHeight="1">
      <c r="A204" s="40" t="s">
        <v>419</v>
      </c>
      <c r="B204" s="35" t="s">
        <v>30</v>
      </c>
      <c r="C204" s="28" t="s">
        <v>24</v>
      </c>
      <c r="D204" s="28" t="str">
        <f t="shared" ref="D204" si="620">IF(NOT(SUM(D205:D209)=0),SUM(D205:D209),"нд")</f>
        <v>нд</v>
      </c>
      <c r="E204" s="99">
        <f t="shared" ref="E204" si="621">SUM(E205:E209)</f>
        <v>0</v>
      </c>
      <c r="F204" s="99">
        <f t="shared" ref="F204:Z204" si="622">SUM(F205:F209)</f>
        <v>0</v>
      </c>
      <c r="G204" s="99">
        <f t="shared" si="622"/>
        <v>0</v>
      </c>
      <c r="H204" s="99">
        <f t="shared" si="622"/>
        <v>0</v>
      </c>
      <c r="I204" s="99">
        <f t="shared" si="622"/>
        <v>0</v>
      </c>
      <c r="J204" s="99">
        <f t="shared" si="622"/>
        <v>0</v>
      </c>
      <c r="K204" s="117">
        <f t="shared" si="622"/>
        <v>0</v>
      </c>
      <c r="L204" s="99" t="s">
        <v>25</v>
      </c>
      <c r="M204" s="99">
        <f t="shared" ref="M204" si="623">SUM(M205:M209)</f>
        <v>0</v>
      </c>
      <c r="N204" s="99">
        <f t="shared" si="622"/>
        <v>0</v>
      </c>
      <c r="O204" s="99">
        <f t="shared" si="622"/>
        <v>0</v>
      </c>
      <c r="P204" s="99">
        <f t="shared" si="622"/>
        <v>0</v>
      </c>
      <c r="Q204" s="99">
        <f t="shared" si="622"/>
        <v>0</v>
      </c>
      <c r="R204" s="99">
        <f t="shared" si="622"/>
        <v>0</v>
      </c>
      <c r="S204" s="117">
        <f t="shared" ref="S204" si="624">SUM(S205:S209)</f>
        <v>0</v>
      </c>
      <c r="T204" s="99">
        <f t="shared" si="622"/>
        <v>0</v>
      </c>
      <c r="U204" s="99">
        <f t="shared" si="622"/>
        <v>0</v>
      </c>
      <c r="V204" s="99">
        <f t="shared" si="622"/>
        <v>0</v>
      </c>
      <c r="W204" s="99">
        <f t="shared" si="622"/>
        <v>0</v>
      </c>
      <c r="X204" s="99">
        <f t="shared" si="622"/>
        <v>0</v>
      </c>
      <c r="Y204" s="99">
        <f t="shared" si="622"/>
        <v>0</v>
      </c>
      <c r="Z204" s="117">
        <f t="shared" si="622"/>
        <v>0</v>
      </c>
      <c r="AA204" s="146" t="s">
        <v>431</v>
      </c>
    </row>
    <row r="205" spans="1:27">
      <c r="A205" s="37" t="s">
        <v>420</v>
      </c>
      <c r="B205" s="41" t="s">
        <v>155</v>
      </c>
      <c r="C205" s="39" t="s">
        <v>156</v>
      </c>
      <c r="D205" s="39" t="s">
        <v>25</v>
      </c>
      <c r="E205" s="132">
        <v>0</v>
      </c>
      <c r="F205" s="107">
        <v>0</v>
      </c>
      <c r="G205" s="107">
        <v>0</v>
      </c>
      <c r="H205" s="107">
        <v>0</v>
      </c>
      <c r="I205" s="107">
        <v>0</v>
      </c>
      <c r="J205" s="107">
        <v>0</v>
      </c>
      <c r="K205" s="124">
        <v>0</v>
      </c>
      <c r="L205" s="114" t="s">
        <v>25</v>
      </c>
      <c r="M205" s="132">
        <v>0</v>
      </c>
      <c r="N205" s="107">
        <v>0</v>
      </c>
      <c r="O205" s="107">
        <v>0</v>
      </c>
      <c r="P205" s="107">
        <v>0</v>
      </c>
      <c r="Q205" s="107">
        <v>0</v>
      </c>
      <c r="R205" s="107">
        <v>0</v>
      </c>
      <c r="S205" s="124">
        <v>0</v>
      </c>
      <c r="T205" s="108">
        <f t="shared" ref="T205:T209" si="625">M205-E205</f>
        <v>0</v>
      </c>
      <c r="U205" s="108">
        <f t="shared" ref="U205:U209" si="626">N205-F205</f>
        <v>0</v>
      </c>
      <c r="V205" s="108">
        <f t="shared" ref="V205:V209" si="627">O205-G205</f>
        <v>0</v>
      </c>
      <c r="W205" s="108">
        <f t="shared" ref="W205:W209" si="628">P205-H205</f>
        <v>0</v>
      </c>
      <c r="X205" s="108">
        <f t="shared" ref="X205:X209" si="629">Q205-I205</f>
        <v>0</v>
      </c>
      <c r="Y205" s="108">
        <f t="shared" ref="Y205:Y209" si="630">R205-J205</f>
        <v>0</v>
      </c>
      <c r="Z205" s="128">
        <f t="shared" ref="Z205:Z209" si="631">S205-K205</f>
        <v>0</v>
      </c>
      <c r="AA205" s="144" t="s">
        <v>449</v>
      </c>
    </row>
    <row r="206" spans="1:27" ht="31.5">
      <c r="A206" s="37" t="s">
        <v>421</v>
      </c>
      <c r="B206" s="41" t="s">
        <v>157</v>
      </c>
      <c r="C206" s="39" t="s">
        <v>158</v>
      </c>
      <c r="D206" s="39" t="s">
        <v>25</v>
      </c>
      <c r="E206" s="132">
        <v>0</v>
      </c>
      <c r="F206" s="107">
        <v>0</v>
      </c>
      <c r="G206" s="107">
        <v>0</v>
      </c>
      <c r="H206" s="107">
        <v>0</v>
      </c>
      <c r="I206" s="107">
        <v>0</v>
      </c>
      <c r="J206" s="107">
        <v>0</v>
      </c>
      <c r="K206" s="124">
        <v>0</v>
      </c>
      <c r="L206" s="114" t="s">
        <v>25</v>
      </c>
      <c r="M206" s="132">
        <v>0</v>
      </c>
      <c r="N206" s="107">
        <v>0</v>
      </c>
      <c r="O206" s="107">
        <v>0</v>
      </c>
      <c r="P206" s="107">
        <v>0</v>
      </c>
      <c r="Q206" s="107">
        <v>0</v>
      </c>
      <c r="R206" s="107">
        <v>0</v>
      </c>
      <c r="S206" s="124">
        <v>0</v>
      </c>
      <c r="T206" s="108">
        <f t="shared" si="625"/>
        <v>0</v>
      </c>
      <c r="U206" s="108">
        <f t="shared" si="626"/>
        <v>0</v>
      </c>
      <c r="V206" s="108">
        <f t="shared" si="627"/>
        <v>0</v>
      </c>
      <c r="W206" s="108">
        <f t="shared" si="628"/>
        <v>0</v>
      </c>
      <c r="X206" s="108">
        <f t="shared" si="629"/>
        <v>0</v>
      </c>
      <c r="Y206" s="108">
        <f t="shared" si="630"/>
        <v>0</v>
      </c>
      <c r="Z206" s="128">
        <f t="shared" si="631"/>
        <v>0</v>
      </c>
      <c r="AA206" s="144" t="s">
        <v>449</v>
      </c>
    </row>
    <row r="207" spans="1:27">
      <c r="A207" s="37" t="s">
        <v>422</v>
      </c>
      <c r="B207" s="48" t="s">
        <v>159</v>
      </c>
      <c r="C207" s="39" t="s">
        <v>160</v>
      </c>
      <c r="D207" s="39" t="s">
        <v>25</v>
      </c>
      <c r="E207" s="132">
        <v>0</v>
      </c>
      <c r="F207" s="107">
        <v>0</v>
      </c>
      <c r="G207" s="107">
        <v>0</v>
      </c>
      <c r="H207" s="107">
        <v>0</v>
      </c>
      <c r="I207" s="107">
        <v>0</v>
      </c>
      <c r="J207" s="107">
        <v>0</v>
      </c>
      <c r="K207" s="124">
        <v>0</v>
      </c>
      <c r="L207" s="114" t="s">
        <v>25</v>
      </c>
      <c r="M207" s="132">
        <v>0</v>
      </c>
      <c r="N207" s="107">
        <v>0</v>
      </c>
      <c r="O207" s="107">
        <v>0</v>
      </c>
      <c r="P207" s="107">
        <v>0</v>
      </c>
      <c r="Q207" s="107">
        <v>0</v>
      </c>
      <c r="R207" s="107">
        <v>0</v>
      </c>
      <c r="S207" s="124">
        <v>0</v>
      </c>
      <c r="T207" s="108">
        <f t="shared" si="625"/>
        <v>0</v>
      </c>
      <c r="U207" s="108">
        <f t="shared" si="626"/>
        <v>0</v>
      </c>
      <c r="V207" s="108">
        <f t="shared" si="627"/>
        <v>0</v>
      </c>
      <c r="W207" s="108">
        <f t="shared" si="628"/>
        <v>0</v>
      </c>
      <c r="X207" s="108">
        <f t="shared" si="629"/>
        <v>0</v>
      </c>
      <c r="Y207" s="108">
        <f t="shared" si="630"/>
        <v>0</v>
      </c>
      <c r="Z207" s="128">
        <f t="shared" si="631"/>
        <v>0</v>
      </c>
      <c r="AA207" s="148" t="s">
        <v>449</v>
      </c>
    </row>
    <row r="208" spans="1:27" ht="31.5">
      <c r="A208" s="37" t="s">
        <v>423</v>
      </c>
      <c r="B208" s="38" t="s">
        <v>161</v>
      </c>
      <c r="C208" s="74" t="s">
        <v>162</v>
      </c>
      <c r="D208" s="74" t="s">
        <v>25</v>
      </c>
      <c r="E208" s="132">
        <v>0</v>
      </c>
      <c r="F208" s="107">
        <v>0</v>
      </c>
      <c r="G208" s="107">
        <v>0</v>
      </c>
      <c r="H208" s="107">
        <v>0</v>
      </c>
      <c r="I208" s="107">
        <v>0</v>
      </c>
      <c r="J208" s="107">
        <v>0</v>
      </c>
      <c r="K208" s="124">
        <v>0</v>
      </c>
      <c r="L208" s="114" t="s">
        <v>25</v>
      </c>
      <c r="M208" s="132">
        <v>0</v>
      </c>
      <c r="N208" s="107">
        <v>0</v>
      </c>
      <c r="O208" s="107">
        <v>0</v>
      </c>
      <c r="P208" s="107">
        <v>0</v>
      </c>
      <c r="Q208" s="107">
        <v>0</v>
      </c>
      <c r="R208" s="107">
        <v>0</v>
      </c>
      <c r="S208" s="124">
        <v>0</v>
      </c>
      <c r="T208" s="108">
        <f t="shared" si="625"/>
        <v>0</v>
      </c>
      <c r="U208" s="108">
        <f t="shared" si="626"/>
        <v>0</v>
      </c>
      <c r="V208" s="108">
        <f t="shared" si="627"/>
        <v>0</v>
      </c>
      <c r="W208" s="108">
        <f t="shared" si="628"/>
        <v>0</v>
      </c>
      <c r="X208" s="108">
        <f t="shared" si="629"/>
        <v>0</v>
      </c>
      <c r="Y208" s="108">
        <f t="shared" si="630"/>
        <v>0</v>
      </c>
      <c r="Z208" s="128">
        <f t="shared" si="631"/>
        <v>0</v>
      </c>
      <c r="AA208" s="148" t="s">
        <v>449</v>
      </c>
    </row>
    <row r="209" spans="1:29">
      <c r="A209" s="37" t="s">
        <v>424</v>
      </c>
      <c r="B209" s="38" t="s">
        <v>166</v>
      </c>
      <c r="C209" s="74" t="s">
        <v>425</v>
      </c>
      <c r="D209" s="74" t="s">
        <v>25</v>
      </c>
      <c r="E209" s="132">
        <v>0</v>
      </c>
      <c r="F209" s="107">
        <v>0</v>
      </c>
      <c r="G209" s="107">
        <v>0</v>
      </c>
      <c r="H209" s="107">
        <v>0</v>
      </c>
      <c r="I209" s="107">
        <v>0</v>
      </c>
      <c r="J209" s="107">
        <v>0</v>
      </c>
      <c r="K209" s="124">
        <v>0</v>
      </c>
      <c r="L209" s="114" t="s">
        <v>25</v>
      </c>
      <c r="M209" s="132">
        <v>0</v>
      </c>
      <c r="N209" s="107">
        <v>0</v>
      </c>
      <c r="O209" s="107">
        <v>0</v>
      </c>
      <c r="P209" s="107">
        <v>0</v>
      </c>
      <c r="Q209" s="107">
        <v>0</v>
      </c>
      <c r="R209" s="107">
        <v>0</v>
      </c>
      <c r="S209" s="124">
        <v>0</v>
      </c>
      <c r="T209" s="108">
        <f t="shared" si="625"/>
        <v>0</v>
      </c>
      <c r="U209" s="108">
        <f t="shared" si="626"/>
        <v>0</v>
      </c>
      <c r="V209" s="108">
        <f t="shared" si="627"/>
        <v>0</v>
      </c>
      <c r="W209" s="108">
        <f t="shared" si="628"/>
        <v>0</v>
      </c>
      <c r="X209" s="108">
        <f t="shared" si="629"/>
        <v>0</v>
      </c>
      <c r="Y209" s="108">
        <f t="shared" si="630"/>
        <v>0</v>
      </c>
      <c r="Z209" s="128">
        <f t="shared" si="631"/>
        <v>0</v>
      </c>
      <c r="AA209" s="148" t="s">
        <v>449</v>
      </c>
    </row>
    <row r="210" spans="1:29" ht="31.5">
      <c r="A210" s="42" t="s">
        <v>426</v>
      </c>
      <c r="B210" s="47" t="s">
        <v>75</v>
      </c>
      <c r="C210" s="44" t="s">
        <v>24</v>
      </c>
      <c r="D210" s="30" t="str">
        <f t="shared" ref="D210" si="632">IF(NOT(SUM(D211:D213)=0),SUM(D211:D213),"нд")</f>
        <v>нд</v>
      </c>
      <c r="E210" s="100">
        <f t="shared" ref="E210" si="633">SUM(E211:E213)</f>
        <v>0</v>
      </c>
      <c r="F210" s="100">
        <f t="shared" ref="F210:Z210" si="634">SUM(F211:F213)</f>
        <v>0</v>
      </c>
      <c r="G210" s="100">
        <f t="shared" si="634"/>
        <v>0</v>
      </c>
      <c r="H210" s="100">
        <f t="shared" si="634"/>
        <v>0</v>
      </c>
      <c r="I210" s="100">
        <f t="shared" si="634"/>
        <v>0</v>
      </c>
      <c r="J210" s="100">
        <f t="shared" si="634"/>
        <v>0</v>
      </c>
      <c r="K210" s="118">
        <f t="shared" si="634"/>
        <v>1</v>
      </c>
      <c r="L210" s="100" t="s">
        <v>25</v>
      </c>
      <c r="M210" s="100">
        <f t="shared" ref="M210" si="635">SUM(M211:M213)</f>
        <v>0</v>
      </c>
      <c r="N210" s="100">
        <f t="shared" si="634"/>
        <v>0</v>
      </c>
      <c r="O210" s="100">
        <f t="shared" si="634"/>
        <v>0</v>
      </c>
      <c r="P210" s="100">
        <f t="shared" si="634"/>
        <v>0</v>
      </c>
      <c r="Q210" s="100">
        <f t="shared" si="634"/>
        <v>0</v>
      </c>
      <c r="R210" s="100">
        <f t="shared" si="634"/>
        <v>0</v>
      </c>
      <c r="S210" s="118">
        <f t="shared" ref="S210" si="636">SUM(S211:S213)</f>
        <v>1</v>
      </c>
      <c r="T210" s="100">
        <f t="shared" si="634"/>
        <v>0</v>
      </c>
      <c r="U210" s="100">
        <f t="shared" si="634"/>
        <v>0</v>
      </c>
      <c r="V210" s="100">
        <f t="shared" si="634"/>
        <v>0</v>
      </c>
      <c r="W210" s="100">
        <f t="shared" si="634"/>
        <v>0</v>
      </c>
      <c r="X210" s="100">
        <f t="shared" si="634"/>
        <v>0</v>
      </c>
      <c r="Y210" s="100">
        <f t="shared" si="634"/>
        <v>0</v>
      </c>
      <c r="Z210" s="118">
        <f t="shared" si="634"/>
        <v>0</v>
      </c>
      <c r="AA210" s="138" t="s">
        <v>431</v>
      </c>
    </row>
    <row r="211" spans="1:29">
      <c r="A211" s="62" t="s">
        <v>427</v>
      </c>
      <c r="B211" s="72" t="s">
        <v>163</v>
      </c>
      <c r="C211" s="73" t="s">
        <v>428</v>
      </c>
      <c r="D211" s="73" t="s">
        <v>25</v>
      </c>
      <c r="E211" s="131">
        <v>0</v>
      </c>
      <c r="F211" s="105">
        <v>0</v>
      </c>
      <c r="G211" s="105">
        <v>0</v>
      </c>
      <c r="H211" s="105">
        <v>0</v>
      </c>
      <c r="I211" s="105">
        <v>0</v>
      </c>
      <c r="J211" s="105">
        <v>0</v>
      </c>
      <c r="K211" s="123">
        <v>0</v>
      </c>
      <c r="L211" s="115" t="s">
        <v>25</v>
      </c>
      <c r="M211" s="131">
        <v>0</v>
      </c>
      <c r="N211" s="105">
        <v>0</v>
      </c>
      <c r="O211" s="105">
        <v>0</v>
      </c>
      <c r="P211" s="105">
        <v>0</v>
      </c>
      <c r="Q211" s="105">
        <v>0</v>
      </c>
      <c r="R211" s="105">
        <v>0</v>
      </c>
      <c r="S211" s="123">
        <v>0</v>
      </c>
      <c r="T211" s="106">
        <f t="shared" ref="T211:T212" si="637">M211-E211</f>
        <v>0</v>
      </c>
      <c r="U211" s="106">
        <f t="shared" ref="U211:U212" si="638">N211-F211</f>
        <v>0</v>
      </c>
      <c r="V211" s="106">
        <f t="shared" ref="V211:V212" si="639">O211-G211</f>
        <v>0</v>
      </c>
      <c r="W211" s="106">
        <f t="shared" ref="W211:W212" si="640">P211-H211</f>
        <v>0</v>
      </c>
      <c r="X211" s="106">
        <f t="shared" ref="X211:X212" si="641">Q211-I211</f>
        <v>0</v>
      </c>
      <c r="Y211" s="106">
        <f t="shared" ref="Y211:Y212" si="642">R211-J211</f>
        <v>0</v>
      </c>
      <c r="Z211" s="127">
        <f t="shared" ref="Z211:Z212" si="643">S211-K211</f>
        <v>0</v>
      </c>
      <c r="AA211" s="144" t="s">
        <v>449</v>
      </c>
    </row>
    <row r="212" spans="1:29" ht="47.25">
      <c r="A212" s="37" t="s">
        <v>429</v>
      </c>
      <c r="B212" s="48" t="s">
        <v>164</v>
      </c>
      <c r="C212" s="39" t="s">
        <v>165</v>
      </c>
      <c r="D212" s="39" t="s">
        <v>25</v>
      </c>
      <c r="E212" s="132">
        <v>0</v>
      </c>
      <c r="F212" s="107">
        <v>0</v>
      </c>
      <c r="G212" s="107">
        <v>0</v>
      </c>
      <c r="H212" s="107">
        <v>0</v>
      </c>
      <c r="I212" s="107">
        <v>0</v>
      </c>
      <c r="J212" s="107">
        <v>0</v>
      </c>
      <c r="K212" s="124">
        <v>1</v>
      </c>
      <c r="L212" s="114" t="s">
        <v>460</v>
      </c>
      <c r="M212" s="132">
        <v>0</v>
      </c>
      <c r="N212" s="107">
        <v>0</v>
      </c>
      <c r="O212" s="107">
        <v>0</v>
      </c>
      <c r="P212" s="107">
        <v>0</v>
      </c>
      <c r="Q212" s="107">
        <v>0</v>
      </c>
      <c r="R212" s="107">
        <v>0</v>
      </c>
      <c r="S212" s="124">
        <v>1</v>
      </c>
      <c r="T212" s="108">
        <f t="shared" si="637"/>
        <v>0</v>
      </c>
      <c r="U212" s="108">
        <f t="shared" si="638"/>
        <v>0</v>
      </c>
      <c r="V212" s="108">
        <f t="shared" si="639"/>
        <v>0</v>
      </c>
      <c r="W212" s="108">
        <f t="shared" si="640"/>
        <v>0</v>
      </c>
      <c r="X212" s="108">
        <f t="shared" si="641"/>
        <v>0</v>
      </c>
      <c r="Y212" s="108">
        <f t="shared" si="642"/>
        <v>0</v>
      </c>
      <c r="Z212" s="128">
        <f t="shared" si="643"/>
        <v>0</v>
      </c>
      <c r="AA212" s="147" t="s">
        <v>451</v>
      </c>
    </row>
    <row r="213" spans="1:29">
      <c r="A213" s="37" t="s">
        <v>430</v>
      </c>
      <c r="B213" s="38" t="s">
        <v>166</v>
      </c>
      <c r="C213" s="74" t="s">
        <v>167</v>
      </c>
      <c r="D213" s="74" t="s">
        <v>25</v>
      </c>
      <c r="E213" s="132">
        <v>0</v>
      </c>
      <c r="F213" s="107">
        <v>0</v>
      </c>
      <c r="G213" s="107">
        <v>0</v>
      </c>
      <c r="H213" s="107">
        <v>0</v>
      </c>
      <c r="I213" s="107">
        <v>0</v>
      </c>
      <c r="J213" s="107">
        <v>0</v>
      </c>
      <c r="K213" s="124">
        <v>0</v>
      </c>
      <c r="L213" s="114" t="s">
        <v>25</v>
      </c>
      <c r="M213" s="132">
        <v>0</v>
      </c>
      <c r="N213" s="107">
        <v>0</v>
      </c>
      <c r="O213" s="107">
        <v>0</v>
      </c>
      <c r="P213" s="107">
        <v>0</v>
      </c>
      <c r="Q213" s="107">
        <v>0</v>
      </c>
      <c r="R213" s="107">
        <v>0</v>
      </c>
      <c r="S213" s="124">
        <v>0</v>
      </c>
      <c r="T213" s="108">
        <f t="shared" ref="T213" si="644">M213-E213</f>
        <v>0</v>
      </c>
      <c r="U213" s="108">
        <f t="shared" ref="U213" si="645">N213-F213</f>
        <v>0</v>
      </c>
      <c r="V213" s="108">
        <f t="shared" ref="V213" si="646">O213-G213</f>
        <v>0</v>
      </c>
      <c r="W213" s="108">
        <f t="shared" ref="W213" si="647">P213-H213</f>
        <v>0</v>
      </c>
      <c r="X213" s="108">
        <f t="shared" ref="X213" si="648">Q213-I213</f>
        <v>0</v>
      </c>
      <c r="Y213" s="108">
        <f t="shared" ref="Y213" si="649">R213-J213</f>
        <v>0</v>
      </c>
      <c r="Z213" s="128">
        <f t="shared" ref="Z213" si="650">S213-K213</f>
        <v>0</v>
      </c>
      <c r="AA213" s="148" t="s">
        <v>449</v>
      </c>
    </row>
    <row r="214" spans="1:29" ht="37.5" customHeight="1">
      <c r="A214" s="178" t="s">
        <v>16</v>
      </c>
      <c r="B214" s="178"/>
      <c r="C214" s="178"/>
      <c r="D214" s="178"/>
      <c r="E214" s="178"/>
      <c r="F214" s="178"/>
      <c r="G214" s="178"/>
      <c r="H214" s="178"/>
      <c r="I214" s="178"/>
      <c r="J214" s="178"/>
      <c r="K214" s="178"/>
      <c r="L214" s="178"/>
      <c r="M214" s="178"/>
      <c r="N214" s="178"/>
      <c r="O214" s="178"/>
      <c r="P214" s="178"/>
      <c r="Q214" s="178"/>
      <c r="R214" s="178"/>
      <c r="S214" s="178"/>
      <c r="T214" s="178"/>
      <c r="U214" s="178"/>
      <c r="V214" s="178"/>
      <c r="W214" s="178"/>
      <c r="X214" s="178"/>
      <c r="Y214" s="178"/>
      <c r="Z214" s="178"/>
      <c r="AA214" s="178"/>
      <c r="AB214" s="5"/>
      <c r="AC214" s="5"/>
    </row>
  </sheetData>
  <customSheetViews>
    <customSheetView guid="{500C2F4F-1743-499A-A051-20565DBF52B2}" scale="80" showPageBreaks="1" printArea="1" view="pageBreakPreview">
      <selection activeCell="A14" sqref="A14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214:AA214"/>
    <mergeCell ref="L139:L140"/>
    <mergeCell ref="R139:R140"/>
    <mergeCell ref="S139:S140"/>
    <mergeCell ref="D139:D140"/>
    <mergeCell ref="E139:E140"/>
    <mergeCell ref="F139:F140"/>
    <mergeCell ref="G139:G140"/>
    <mergeCell ref="H139:H140"/>
    <mergeCell ref="I139:I140"/>
    <mergeCell ref="J139:J140"/>
    <mergeCell ref="K139:K140"/>
    <mergeCell ref="P139:P140"/>
    <mergeCell ref="Q139:Q140"/>
    <mergeCell ref="A13:AA13"/>
    <mergeCell ref="T15:Z17"/>
    <mergeCell ref="AA139:AA140"/>
    <mergeCell ref="O139:O140"/>
    <mergeCell ref="M139:M140"/>
    <mergeCell ref="N139:N140"/>
    <mergeCell ref="A4:AA4"/>
    <mergeCell ref="A7:AA7"/>
    <mergeCell ref="A10:AA10"/>
    <mergeCell ref="A12:AA12"/>
    <mergeCell ref="A15:A18"/>
    <mergeCell ref="B15:B18"/>
    <mergeCell ref="C15:C18"/>
    <mergeCell ref="E15:S16"/>
    <mergeCell ref="AA15:AA18"/>
    <mergeCell ref="E17:K17"/>
    <mergeCell ref="L17:S17"/>
    <mergeCell ref="D15:D18"/>
    <mergeCell ref="A5:AA5"/>
    <mergeCell ref="A8:AA8"/>
  </mergeCells>
  <conditionalFormatting sqref="B206">
    <cfRule type="cellIs" dxfId="4" priority="31" stopIfTrue="1" operator="equal">
      <formula>0</formula>
    </cfRule>
  </conditionalFormatting>
  <conditionalFormatting sqref="D172 D174 D184 D149 D151 D153 D155 D157 D162 D164 D146 D167 D169 D70 D44 D53 D55 D60 D62 D64 D67 D47 D49 D57 D74 D29:Z29">
    <cfRule type="cellIs" dxfId="3" priority="30" operator="notEqual">
      <formula>"нд"</formula>
    </cfRule>
  </conditionalFormatting>
  <conditionalFormatting sqref="E29">
    <cfRule type="cellIs" dxfId="2" priority="3" operator="notEqual">
      <formula>"нд"</formula>
    </cfRule>
  </conditionalFormatting>
  <conditionalFormatting sqref="M29">
    <cfRule type="cellIs" dxfId="1" priority="2" operator="notEqual">
      <formula>"нд"</formula>
    </cfRule>
  </conditionalFormatting>
  <conditionalFormatting sqref="AA29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  <rowBreaks count="1" manualBreakCount="1">
    <brk id="32" max="2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5Вв</vt:lpstr>
      <vt:lpstr>'5Вв'!Область_печати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2018-06-19T11:44:26Z</cp:lastPrinted>
  <dcterms:created xsi:type="dcterms:W3CDTF">2009-07-27T10:10:26Z</dcterms:created>
  <dcterms:modified xsi:type="dcterms:W3CDTF">2021-03-02T09:02:42Z</dcterms:modified>
</cp:coreProperties>
</file>